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8"/>
  <workbookPr/>
  <mc:AlternateContent xmlns:mc="http://schemas.openxmlformats.org/markup-compatibility/2006">
    <mc:Choice Requires="x15">
      <x15ac:absPath xmlns:x15ac="http://schemas.microsoft.com/office/spreadsheetml/2010/11/ac" url="/Users/sinaoshaghi/Downloads/"/>
    </mc:Choice>
  </mc:AlternateContent>
  <xr:revisionPtr revIDLastSave="0" documentId="13_ncr:1_{6AE0E0D3-2A53-5F47-9271-2CC2E1E4EB48}" xr6:coauthVersionLast="47" xr6:coauthVersionMax="47" xr10:uidLastSave="{00000000-0000-0000-0000-000000000000}"/>
  <bookViews>
    <workbookView xWindow="34200" yWindow="600" windowWidth="51200" windowHeight="21000" activeTab="7" xr2:uid="{00000000-000D-0000-FFFF-FFFF00000000}"/>
  </bookViews>
  <sheets>
    <sheet name="Info" sheetId="1" r:id="rId1"/>
    <sheet name="All Problems" sheetId="2" r:id="rId2"/>
    <sheet name="T1 Quick Wins" sheetId="3" r:id="rId3"/>
    <sheet name="T2 Moderate" sheetId="4" r:id="rId4"/>
    <sheet name="T3 Hard" sheetId="5" r:id="rId5"/>
    <sheet name="T4 Very Hard" sheetId="6" r:id="rId6"/>
    <sheet name="T5 Fundamental Tensions" sheetId="7" r:id="rId7"/>
    <sheet name="Summary" sheetId="8" r:id="rId8"/>
  </sheets>
  <definedNames>
    <definedName name="_xlnm._FilterDatabase" localSheetId="1" hidden="1">'All Problems'!$A$1:$J$58</definedName>
    <definedName name="_xlnm._FilterDatabase" localSheetId="2" hidden="1">'T1 Quick Wins'!$A$1:$J$9</definedName>
    <definedName name="_xlnm._FilterDatabase" localSheetId="3" hidden="1">'T2 Moderate'!$A$1:$J$10</definedName>
    <definedName name="_xlnm._FilterDatabase" localSheetId="4" hidden="1">'T3 Hard'!$A$1:$J$15</definedName>
    <definedName name="_xlnm._FilterDatabase" localSheetId="5" hidden="1">'T4 Very Hard'!$A$1:$J$15</definedName>
    <definedName name="_xlnm._FilterDatabase" localSheetId="6" hidden="1">'T5 Fundamental Tensions'!$A$1:$J$13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8" i="8" l="1"/>
  <c r="J58" i="2"/>
  <c r="J57" i="2"/>
  <c r="J56" i="2"/>
  <c r="J55" i="2"/>
  <c r="J54" i="2"/>
  <c r="J53" i="2"/>
  <c r="J52" i="2"/>
  <c r="J51" i="2"/>
  <c r="J50" i="2"/>
  <c r="J49" i="2"/>
  <c r="J48" i="2"/>
  <c r="J47" i="2"/>
  <c r="J46" i="2"/>
  <c r="J45" i="2"/>
  <c r="J44" i="2"/>
  <c r="J43" i="2"/>
  <c r="J42" i="2"/>
  <c r="J41" i="2"/>
  <c r="J40" i="2"/>
  <c r="J39" i="2"/>
  <c r="J38" i="2"/>
  <c r="J37" i="2"/>
  <c r="J36" i="2"/>
  <c r="J35" i="2"/>
  <c r="J34" i="2"/>
  <c r="J33" i="2"/>
  <c r="J32" i="2"/>
  <c r="J31" i="2"/>
  <c r="J30" i="2"/>
  <c r="J29" i="2"/>
  <c r="J28" i="2"/>
  <c r="J27" i="2"/>
  <c r="J26" i="2"/>
  <c r="J25" i="2"/>
  <c r="J24" i="2"/>
  <c r="J23" i="2"/>
  <c r="J22" i="2"/>
  <c r="J21" i="2"/>
  <c r="J20" i="2"/>
  <c r="J19" i="2"/>
  <c r="J18" i="2"/>
  <c r="J17" i="2"/>
  <c r="J16" i="2"/>
  <c r="J15" i="2"/>
  <c r="J14" i="2"/>
  <c r="J13" i="2"/>
  <c r="J12" i="2"/>
  <c r="J11" i="2"/>
  <c r="J10" i="2"/>
  <c r="J9" i="2"/>
  <c r="J8" i="2"/>
  <c r="J7" i="2"/>
  <c r="J6" i="2"/>
  <c r="J5" i="2"/>
  <c r="J4" i="2"/>
  <c r="J3" i="2"/>
  <c r="J2" i="2"/>
  <c r="C9" i="8"/>
  <c r="C8" i="8"/>
  <c r="C7" i="8"/>
  <c r="C6" i="8"/>
  <c r="C5" i="8"/>
  <c r="C10" i="8" s="1"/>
  <c r="B14" i="8" l="1"/>
  <c r="B15" i="8"/>
  <c r="B16" i="8"/>
  <c r="B17" i="8"/>
  <c r="B19" i="8" l="1"/>
</calcChain>
</file>

<file path=xl/sharedStrings.xml><?xml version="1.0" encoding="utf-8"?>
<sst xmlns="http://schemas.openxmlformats.org/spreadsheetml/2006/main" count="1085" uniqueCount="351">
  <si>
    <t>Source file</t>
  </si>
  <si>
    <t>Generated</t>
  </si>
  <si>
    <t>Notes</t>
  </si>
  <si>
    <t>Each tier has its own sheet. 'All Problems' is the master dataset.</t>
  </si>
  <si>
    <t>Summary sheet uses formulas based on 'All Problems'.</t>
  </si>
  <si>
    <t>Global #</t>
  </si>
  <si>
    <t>Tier</t>
  </si>
  <si>
    <t>Tier Name</t>
  </si>
  <si>
    <t>ID</t>
  </si>
  <si>
    <t>Problem</t>
  </si>
  <si>
    <t>Description</t>
  </si>
  <si>
    <t>Features to Solve</t>
  </si>
  <si>
    <t>KPI</t>
  </si>
  <si>
    <t>Category</t>
  </si>
  <si>
    <t>Category Group</t>
  </si>
  <si>
    <t>T1</t>
  </si>
  <si>
    <t>Quick Wins</t>
  </si>
  <si>
    <t>A12</t>
  </si>
  <si>
    <t>Notification fatigue</t>
  </si>
  <si>
    <t>Too many low-value push notifications cause users to disable all alerts, then churn.</t>
  </si>
  <si>
    <t>Notification preference center; digest mode (daily/weekly summary); smart triggers (only notify for high-match events); quiet hours; per-channel controls (push vs in-app vs email)</t>
  </si>
  <si>
    <t>Push opt-in rate (target: &gt;70%); notification tap-through rate (&gt;8%); % users with all notifications disabled (&lt;5%)</t>
  </si>
  <si>
    <t>🟢 Attendee</t>
  </si>
  <si>
    <t>A13</t>
  </si>
  <si>
    <t>Onboarding friction</t>
  </si>
  <si>
    <t>Users quit before their first meaningful action because signup asks too many questions upfront.</t>
  </si>
  <si>
    <t>Progressive profiling (ask 3 fields max at signup, rest later); defer permissions to value moment; "skip for now" on all optional fields; LinkedIn/Google one-tap import; onboarding checklist with clear progress</t>
  </si>
  <si>
    <t>Signup completion rate (&gt;80%); time to first event view (&lt;60 sec); onboarding drop-off per step (&lt;15% each); % completing profile within 7 days (&gt;50%)</t>
  </si>
  <si>
    <t>B7</t>
  </si>
  <si>
    <t>Scheduling complexity</t>
  </si>
  <si>
    <t>Hosts struggle with time zones, last-minute changes, and unclear commitment states from attendees.</t>
  </si>
  <si>
    <t>Calendar sync (Google/Apple); "finalize by" deadline auto-reminder; single-source-of-truth event time with timezone display; recurring event templates; quick-edit for time/date changes with auto-notify attendees</t>
  </si>
  <si>
    <t>Host time-to-publish (&lt;5 min); % events with calendar sync (&gt;60%); attendee confusion reports on timing (&lt;2%)</t>
  </si>
  <si>
    <t>🟠 Host</t>
  </si>
  <si>
    <t>B1</t>
  </si>
  <si>
    <t>Host cold start</t>
  </si>
  <si>
    <t>First-time hosts don't know what event formats work. They stare at a blank creation screen.</t>
  </si>
  <si>
    <t>AI event wizard (already spec'd); "clone a popular event" button; category-specific templates (running, padel, yoga); first-event guided walkthrough; AI attractiveness score with improvement tips</t>
  </si>
  <si>
    <t>First-time host publish rate (&gt;60%); AI wizard usage rate (&gt;40% of new hosts); avg AI attractiveness score for first events (&gt;7/10)</t>
  </si>
  <si>
    <t>A7</t>
  </si>
  <si>
    <t>Bad first message / weak openers</t>
  </si>
  <si>
    <t>Users don't know what to say in pre-event chat. Conversations stall at "hi."</t>
  </si>
  <si>
    <t>AI conversation starters based on shared context ("you both run 5Ks in DIFC"); turn-based icebreaker prompts; "tap to reveal" fun facts; pre-event "introduce yourself" template; shared interest highlights in chat header</t>
  </si>
  <si>
    <t>Pre-event chat participation rate (&gt;30% of attendees); avg messages per attendee pre-event (&gt;2); % conversations that go beyond first message (&gt;50%)</t>
  </si>
  <si>
    <t>New-D</t>
  </si>
  <si>
    <t>Safety education failure</t>
  </si>
  <si>
    <t>Users don't internalize safety behaviors (sharing location with a friend, meeting in public).</t>
  </si>
  <si>
    <t>First-meetup safety checklist (contextual, not onboarding); "share your plans" one-tap to trusted contact; safety tips in event confirmation screen; post-event safety feedback prompt; verified venue badges</t>
  </si>
  <si>
    <t>Safety checklist completion rate (&gt;40% for first-timers); "share plans" feature usage (&gt;20%); safety incident report rate (&lt;0.5%)</t>
  </si>
  <si>
    <t>🟣 New</t>
  </si>
  <si>
    <t>A15</t>
  </si>
  <si>
    <t>Spectator mode trap</t>
  </si>
  <si>
    <t>90-9-1 rule: most users lurk. Few contribute, killing social energy.</t>
  </si>
  <si>
    <t>One-tap micro-actions ("interested" / react to event); low-stakes first contribution prompts; "going" public signal; activity streak nudges; contribution-gated features (see attendee profiles only after RSVP)</t>
  </si>
  <si>
    <t>% users with 0 actions in 30 days (&lt;40%); "interested" signal rate per event view (&gt;15%); lurker-to-participant conversion within 14 days (&gt;25%)</t>
  </si>
  <si>
    <t>M10</t>
  </si>
  <si>
    <t>Sports skill level mismatch</t>
  </si>
  <si>
    <t>A beginner joins an advanced group and physically can't keep up — visible, embarrassing exclusion unlike social events.</t>
  </si>
  <si>
    <t>Mandatory skill-level tags on sports events (beginner/intermediate/advanced/all-levels); self-assessed skill in profile; AI matching filters by skill compatibility; "all levels" event format guidance for hosts; pace/intensity indicators</t>
  </si>
  <si>
    <t>Skill mismatch complaints per event (&lt;5%); % sports events with skill level tagged (&gt;90%); post-event rating by skill-mismatched attendees vs matched (gap &lt;0.5 points)</t>
  </si>
  <si>
    <t>T2</t>
  </si>
  <si>
    <t>Moderate</t>
  </si>
  <si>
    <t>A1</t>
  </si>
  <si>
    <t>Cold start confusion</t>
  </si>
  <si>
    <t>A5</t>
  </si>
  <si>
    <t>Fear of wasting time</t>
  </si>
  <si>
    <t>Busy professionals hesitate because they can't predict if an event is worth 2 hours.</t>
  </si>
  <si>
    <t>Transparent time format ("30 min run + 15 min coffee"); match score with breakdown ("why this event fits you"); post-event proof artifacts (connection count, photos); host track record visible; "time well spent" post-event rating</t>
  </si>
  <si>
    <t>Join conversion rate by match tier (high-match &gt;25%); "time well spent" post-event score (&gt;4/5); avg page engagement time before join (&gt;45 sec target already); bounce rate on event page (&lt;40%)</t>
  </si>
  <si>
    <t>A10</t>
  </si>
  <si>
    <t>Vibe mismatch / "I don't belong"</t>
  </si>
  <si>
    <t>Users feel cultural, interest, or identity mismatch and self-exclude.</t>
  </si>
  <si>
    <t>Vibe tags on events (chill, competitive, social, networking); "who's going" preview with profile snippets; community/group affiliation signals; "events like ones you've loved" recommendations; host-written "who this is for" section</t>
  </si>
  <si>
    <t>Post-event belonging score (&gt;4/5); vibe tag click-through uplift (A/B); % users who join after viewing attendee profiles (&gt;30%); repeat attendance for vibe-matched events (&gt;40%)</t>
  </si>
  <si>
    <t>B8</t>
  </si>
  <si>
    <t>Host boundary-setting difficulty</t>
  </si>
  <si>
    <t>Hosts avoid enforcing norms because they lack legitimacy tools.</t>
  </si>
  <si>
    <t>Pre-event community guidelines (auto-shared on join); platform-backed "house rules" with one-tap enforcement; anonymous attendee reporting to host; "strike" system with platform support; host training content on boundaries</t>
  </si>
  <si>
    <t>% events with house rules set (&gt;50%); host-reported "felt supported enforcing rules" (&gt;4/5); incidents requiring platform intervention (&lt;2% of events)</t>
  </si>
  <si>
    <t>B9</t>
  </si>
  <si>
    <t>Poor host controls</t>
  </si>
  <si>
    <t>Hosts lack practical tools: waitlists, screening, attendee management.</t>
  </si>
  <si>
    <t>Waitlist with auto-promote; screening questions (optional); attendee approval/reject; pacing timers for structured events; bulk message to attendees; co-host invite; real-time headcount check-in; export attendee list</t>
  </si>
  <si>
    <t>Host satisfaction with tools (&gt;4/5); % hosts using waitlist when full (&gt;70%); % hosts using screening questions (&gt;20%); avg host time managing event (&lt;10 min)</t>
  </si>
  <si>
    <t>B6</t>
  </si>
  <si>
    <t>Lack of host incentives</t>
  </si>
  <si>
    <t>Host badges &amp; milestones (First Event, 10 Events, Top Rated); visible host tier on profile; optional paid events with platform take-rate; priority support for active hosts; host leaderboard (opt-in); "Super Host" designation</t>
  </si>
  <si>
    <t>Host retention D90 (&gt;50%); % hosts who create 2nd event within 30 days (&gt;40%); avg events per active host per month (&gt;1.5); host NPS (&gt;50)</t>
  </si>
  <si>
    <t>B11</t>
  </si>
  <si>
    <t>Reputation risk for hosts</t>
  </si>
  <si>
    <t>Hosts fear one bad event tanks their standing. New hosts avoid experimentation.</t>
  </si>
  <si>
    <t>Private-first feedback (coaching view, not public shaming); rolling average reputation (not single-event); dispute resolution process; new host "learning period" (first 3 events shielded from public rating); host support chat</t>
  </si>
  <si>
    <t>New host dropout after first negative feedback (&lt;20%); host willingness to experiment score (&gt;3.5/5); disputes resolved within 48 hrs (&gt;90%); % hosts in "learning period" who continue (&gt;70%)</t>
  </si>
  <si>
    <t>C7</t>
  </si>
  <si>
    <t>Unclear positioning</t>
  </si>
  <si>
    <t>Clear tagline and value prop on every surface; onboarding framing ("connection-first, not event-first"); category separation from dating/fitness; "made a meaningful connection" success stories; positioning-reinforcing copy across all touchpoints</t>
  </si>
  <si>
    <t>🔵 Platform</t>
  </si>
  <si>
    <t>M6</t>
  </si>
  <si>
    <t>Connection logging friction</t>
  </si>
  <si>
    <t>Smart timing prompt (2 hrs post-event); one-tap connection logging (pre-populated attendee list, tap to confirm); goal progress update as reward for logging; "who did you click with?" swipe UI; WhatsApp deep-link to bring users back; Apple Watch / lock-screen prompt</t>
  </si>
  <si>
    <t>Connection Logging Rate (target: 40%+); time from event end to first log (&lt;4 hrs); % logging 3+ connections (target: 30%); prompt-to-log conversion (&gt;25%); post-event funnel: received prompt 95% → opened 60% → logged 45%</t>
  </si>
  <si>
    <t>T3</t>
  </si>
  <si>
    <t>Hard</t>
  </si>
  <si>
    <t>A2</t>
  </si>
  <si>
    <t>Social anxiety / awkwardness</t>
  </si>
  <si>
    <t>Biggest participation suppressor. Users avoid joining or speaking, especially solo joiners.</t>
  </si>
  <si>
    <t>Structured icebreakers built into event format; "bring a friend" co-join; pre-event chat to build familiarity; small group default (6–8 people); shared activity as social lubricant (running side by side &gt; sitting face to face); host facilitation prompts; "solo-friendly" event tag</t>
  </si>
  <si>
    <t>Solo joiner rate (&gt;30% of attendees); post-event comfort score for first-timers (&gt;3.5/5); % solo joiners who return within 30 days (&gt;35%); pre-event chat participation for solo joiners (&gt;25%)</t>
  </si>
  <si>
    <t>A3</t>
  </si>
  <si>
    <t>Choice overload / paralysis</t>
  </si>
  <si>
    <t>Too many events in feed → users browse but don't join.</t>
  </si>
  <si>
    <t>AI-curated "your top 3 this week" (not infinite scroll); path-based single recommendation ("this is your next step"); filter presets based on goal; "decide by" countdown on limited spots; swipe-to-dismiss for feed curation learning</t>
  </si>
  <si>
    <t>Events viewed before first join (&lt;5); "top 3" recommendation click-through (&gt;40%); join rate from path recommendation vs browse (target: 3x higher); decision time from first view to join (&lt;48 hrs)</t>
  </si>
  <si>
    <t>A8</t>
  </si>
  <si>
    <t>No-shows / cancellations</t>
  </si>
  <si>
    <t>RSVPs don't translate to attendance. Events collapse. Host motivation dies.</t>
  </si>
  <si>
    <t>Day-of confirmation prompt ("Still going? Tap to confirm"); waitlist auto-promote on cancellation; attendance reliability score (visible to hosts); lightweight deposit for premium events; cancel-penalty cooldown; overbooking buffer for hosts; historical show-up rate shown to hosts</t>
  </si>
  <si>
    <t>Event show-up rate (target: &gt;80%); day-of confirmation rate (&gt;85%); cancellation rate (target: &lt;10%); no-show repeat rate (% of serial no-shows, target: &lt;5%)</t>
  </si>
  <si>
    <t>A9</t>
  </si>
  <si>
    <t>Ghosting / low reciprocity</t>
  </si>
  <si>
    <t>Users invest effort connecting post-event and get no response. Kills motivation to follow up.</t>
  </si>
  <si>
    <t>Follow-up nudge 24 hrs post-event ("you connected with Sarah — say hi!"); mutual connection confirmation (both sides tap); read receipts (optional); small group formats (3–5) that increase social accountability; shared photo/recap as conversation restart</t>
  </si>
  <si>
    <t>Post-event message response rate (&gt;40%); mutual connection confirmation rate (&gt;50% of logged connections); avg follow-up messages within 72 hrs post-event (&gt;1); ghosting rate (&lt;30% of outreach)</t>
  </si>
  <si>
    <t>A4</t>
  </si>
  <si>
    <t>Low-quality matches/rooms</t>
  </si>
  <si>
    <t>AI match scoring with 8-layer attribute model; goal-aligned attendee composition; highlighted people feature ("3 people match your goal"); host-curated attendee screening; minimum match threshold for path recommendations; post-event match accuracy feedback loop</t>
  </si>
  <si>
    <t>Match Score Accuracy (target: &gt;75%); Highlighted People Connection Rate (target: &gt;50%); post-event "quality of people" rating (&gt;4/5); % attendees who log 1+ meaningful connection (&gt;45%)</t>
  </si>
  <si>
    <t>A6</t>
  </si>
  <si>
    <t>Trust uncertainty</t>
  </si>
  <si>
    <t>"Are these real people? Is this safe?" Blocks activation, especially for women and solo attendees.</t>
  </si>
  <si>
    <t>ID verification tiers (optional, visible badge); LinkedIn profile linking; mutual connection display; host track record (events hosted, avg rating); verified venue badges; attendee review history; "share with a friend" safety feature; report/block with fast response</t>
  </si>
  <si>
    <t>% verified users (&gt;30%); trust score survey for new users (&gt;3.5/5); join rate for events with verified host vs not (target: 2x); report response time (&lt;2 hrs); safety incident rate (&lt;0.5%)</t>
  </si>
  <si>
    <t>A14</t>
  </si>
  <si>
    <t>Returning user drop</t>
  </si>
  <si>
    <t>After initial curiosity, habit loop doesn't form. Novelty fades after 1–2 events.</t>
  </si>
  <si>
    <t>Recurring series ("Wednesday Run Club"); goal progress dashboard with visual momentum; streak mechanics; stable group paths (same people, building relationships); "your next step" persistent CTA; re-engagement campaigns based on goal staleness</t>
  </si>
  <si>
    <t>D7 retention (&gt;30%); D30 retention (&gt;20%); % users attending 3+ events in first 60 days (&gt;25%); Path Progression Rate (target: 60%); series repeat attendance (&gt;40%)</t>
  </si>
  <si>
    <t>B2</t>
  </si>
  <si>
    <t>Low attendance for hosts</t>
  </si>
  <si>
    <t>Hosts create events that don't fill. Devastating for new hosts.</t>
  </si>
  <si>
    <t>AI-targeted distribution (show to goal-matched users); "boost" for new host first events; minimum viable attendance guarantee (platform fills gaps); co-promotion with similar events; suggested timing/location based on demand data; attendance prediction pre-publish</t>
  </si>
  <si>
    <t>Avg fill rate for new host first event (&gt;60%); events cancelled due to low attendance (&lt;10%); AI recommendation-to-join conversion for host events (&gt;15%); host satisfaction with attendance (&gt;3.5/5)</t>
  </si>
  <si>
    <t>B3</t>
  </si>
  <si>
    <t>Unpredictable show-up rate</t>
  </si>
  <si>
    <t>Even "full" events are half-empty. Hosts prepare for 12, get 5.</t>
  </si>
  <si>
    <t>Per-user reliability score (visible to hosts on attendee list); historical show-up rate data in host dashboard; smart overbooking recommendation; day-of headcount with real-time updates; "likely to attend" prediction per RSVP</t>
  </si>
  <si>
    <t>Predicted vs actual attendance accuracy (±15%); host preparedness satisfaction (&gt;4/5); avg show-up rate deviation from RSVP (&lt;20%)</t>
  </si>
  <si>
    <t>B4</t>
  </si>
  <si>
    <t>Low-quality attendee behavior</t>
  </si>
  <si>
    <t>Trolling, spam, awkward dynamics, or unwanted purposes (selling, dating).</t>
  </si>
  <si>
    <t>Screening questions; community guidelines auto-shared; one-tap report during/after event; behavior-based reputation affecting future recommendations; host block/ban per event; pattern detection (same person reported at multiple events); post-event behavioral feedback</t>
  </si>
  <si>
    <t>Report rate per event (&lt;2%); repeat offender rate (&lt;1%); host "felt safe" score (&gt;4.5/5); % reports actioned within 24 hrs (&gt;95%)</t>
  </si>
  <si>
    <t>B5</t>
  </si>
  <si>
    <t>Hosting burden / burnout</t>
  </si>
  <si>
    <t>Co-host invitation system; AI facilitation scripts (suggested icebreakers, timing cues); cooldown period reminders ("you've hosted 3 weeks straight — take a break?"); host community support channel; automated event logistics (reminders, check-in, follow-up); connection facilitation templates</t>
  </si>
  <si>
    <t>Active host churn rate (&lt;10%/month); avg host tenure (&gt;6 months); % hosts using co-host feature (&gt;20%); host burnout survey score (&gt;3.5/5); events per host per month trend (stable or growing)</t>
  </si>
  <si>
    <t>New-A</t>
  </si>
  <si>
    <t>One bad apple dynamics</t>
  </si>
  <si>
    <t>One disruptive person derails a small group. In 6-person running groups, one bad actor ruins it for all 5.</t>
  </si>
  <si>
    <t>Quick-remove tool for hosts (mid-event); pre-event screening; behavioral reputation visible to hosts; post-event "flag this person" (private); auto-detection of users flagged at multiple events; structured small group norms shared pre-event</t>
  </si>
  <si>
    <t>% events with behavioral incident (target: &lt;3%); time to remove disruptive attendee (&lt;10 min in-event); repeat offender detection rate (&gt;90%); group satisfaction score when incident occurs vs not (gap tracking)</t>
  </si>
  <si>
    <t>New-B</t>
  </si>
  <si>
    <t>Online ≠ offline mismatch</t>
  </si>
  <si>
    <t>Users build expectations from profiles/AI descriptions that reality can't match.</t>
  </si>
  <si>
    <t>Expectation-setting prompts ("profiles show interests, not personality"); recent activity photos (not curated headshots); post-event "was this what you expected?" feedback; calibrated AI language (avoid superlatives); skill-verified badges for sports claims</t>
  </si>
  <si>
    <t>Expectation-reality gap score post-event (&lt;1.5 on 5-point scale); % users reporting profile mismatch (&lt;10%); AI description accuracy rating (&gt;4/5); join-to-return rate for matched expectations vs mismatched</t>
  </si>
  <si>
    <t>M4</t>
  </si>
  <si>
    <t>Profile data cold start for AI</t>
  </si>
  <si>
    <t>AI needs 8 attribute layers for quality matching. New users have zero → garbage first match scores at the moment that matters most.</t>
  </si>
  <si>
    <t>LinkedIn one-tap import (professional layer); interest inference from first goal and sport selection; explicit "quick profile boost" (5 optional questions post-first-event); confidence indicator on match scores ("improving as we learn"); broad matches for new users with honest framing; progressive data capture across first 3 events</t>
  </si>
  <si>
    <t>Match score confidence for new users (labeled "low" for &lt;3 events attended); profile completeness at D7 (&gt;40%); first-event satisfaction for sparse-profile users (&gt;3/5); match accuracy improvement curve (event 1 vs event 5)</t>
  </si>
  <si>
    <t>T4</t>
  </si>
  <si>
    <t>Very Hard</t>
  </si>
  <si>
    <t>C1</t>
  </si>
  <si>
    <t>Liquidity imbalance</t>
  </si>
  <si>
    <t>Too few hosts or attendees in a segment → empty experiences. Worst in new areas/time slots.</t>
  </si>
  <si>
    <t>Focused geo-launch strategy (neighborhood by neighborhood); guaranteed events (platform-hosted seed events); dynamic pricing/incentives for underserved slots; host recruitment campaigns for gap areas; cross-sport event suggestions when primary sport is dry</t>
  </si>
  <si>
    <t>Events per neighborhood per week (&gt;3 in active zones); % time slots with available events (&gt;60%); attendee-to-event ratio (target: 8:1); new user "no events available" rate (&lt;10%)</t>
  </si>
  <si>
    <t>C2</t>
  </si>
  <si>
    <t>Network effects fragility</t>
  </si>
  <si>
    <t>Participation dip in any segment → value collapse for everyone in that segment.</t>
  </si>
  <si>
    <t>City champions program (local community leaders); recurring anchor events ("always-on" series); cross-segment bridge events; seasonal adaptation (indoor events in Dubai summer); reactivation campaigns triggered by engagement dip detection; minimum viable network threshold alerts</t>
  </si>
  <si>
    <t>Segment health score (proprietary composite); reactivation campaign success rate (&gt;15%); cross-segment attendance (&gt;20% of users attend 2+ sport types); seasonal participation dip (&lt;25% drop in summer)</t>
  </si>
  <si>
    <t>C3</t>
  </si>
  <si>
    <t>Trust &amp; safety at scale</t>
  </si>
  <si>
    <t>Growth increases abuse surface: fakes, harassment, stalking. What works at 500 users breaks at 50K.</t>
  </si>
  <si>
    <t>Tiered verification (basic → ID → LinkedIn → video); proactive risk scoring for new accounts; ML-based anomaly detection; rapid response team (SLA &lt;2 hrs); progressive trust (new users start with limited access); escalation pathways; transparent safety reports</t>
  </si>
  <si>
    <t>Report-to-resolution time (&lt;2 hrs); false positive rate in auto-detection (&lt;5%); safety incidents per 1000 events (&lt;2); user trust survey score (&gt;4/5); % accounts verified at tier 2+ (&gt;30%)</t>
  </si>
  <si>
    <t>C4</t>
  </si>
  <si>
    <t>Quality without friction</t>
  </si>
  <si>
    <t>Quality controls (verification, screening) kill liquidity. Frictionless access invites bad actors.</t>
  </si>
  <si>
    <t>Risk-based friction (only verify when risk signals are high); progressive trust tiers; quality signals that don't require user action (behavioral reputation); soft gates (profile completion prompts, not blocks); post-event quality feedback loops that improve matching without adding signup friction</t>
  </si>
  <si>
    <t>Join funnel completion rate (&gt;85%); verification-to-join dropout (&lt;10%); quality score by trust tier; event quality rating across friction levels (no significant gap)</t>
  </si>
  <si>
    <t>C5</t>
  </si>
  <si>
    <t>Spam / growth hack abuse</t>
  </si>
  <si>
    <t>Incentives attract gaming: fake RSVPs, referral fraud, bot accounts.</t>
  </si>
  <si>
    <t>Rate limiting on RSVPs and messages; quality-weighted referral rewards (only if referee attends); CAPTCHA on suspicious patterns; post-attendance verification for rewards; bot detection ML; invite-only growth phases for new segments</t>
  </si>
  <si>
    <t>Fake account detection rate (&gt;95%); referral fraud rate (&lt;2%); spam message rate (&lt;1%); reward payout accuracy (&gt;98%)</t>
  </si>
  <si>
    <t>C10</t>
  </si>
  <si>
    <t>Geo/time fragmentation</t>
  </si>
  <si>
    <t>Even with MAU, users can't find compatible sessions at the right time. Dubai's geography amplifies this.</t>
  </si>
  <si>
    <t>Weekly anchor time slots ("Padel Tuesdays 7pm"); neighborhood clustering; cross-topic mixers for underserved slots; flexible event radius in search; "nearby alternatives" when preferred time is empty; demand signaling ("12 people want padel in JBR this week")</t>
  </si>
  <si>
    <t>% searches returning 3+ relevant results (&gt;70%); avg travel distance to event (&lt;15 km); time-slot coverage across active neighborhoods (&gt;60%); demand-to-supply match rate (&gt;50%)</t>
  </si>
  <si>
    <t>C6</t>
  </si>
  <si>
    <t>Retention cliff</t>
  </si>
  <si>
    <t>After a few tries, users stop returning. Inconsistent quality, no progression, weak bonding.</t>
  </si>
  <si>
    <t>Goal progress dashboard; series-based pathways; stable group formation; D30 re-engagement triggers; "your network is growing" social proof; personalized "why come back" based on goal status; lapsed user win-back (show what they missed)</t>
  </si>
  <si>
    <t>D30 retention (&gt;20%); D90 retention (&gt;10%); % users with active goal at D30 (&gt;40%); resurrection rate for lapsed users (&gt;10% within 60 days)</t>
  </si>
  <si>
    <t>A11</t>
  </si>
  <si>
    <t>Overexposure / privacy concerns</t>
  </si>
  <si>
    <t>Users avoid participating because profiles feel too public. In Dubai's pro community, being "seen" can feel risky.</t>
  </si>
  <si>
    <t>% users who adjust privacy settings (&gt;20%); privacy-related churn rate (&lt;5%); profile visibility opt-in rate across tiers; anonymous browsing usage (tracking, not targeting)</t>
  </si>
  <si>
    <t>B10</t>
  </si>
  <si>
    <t>Safety: harassment, stalking, IRL harm</t>
  </si>
  <si>
    <t>Hosts fear responsibility for harm. IRL meetups create real safety obligations.</t>
  </si>
  <si>
    <t>Host safety training (required for first event); incident response playbook (in-app); "trusted contact" share for attendees; emergency contact button; post-event safety check prompt; platform liability disclaimers; insurance partnership exploration</t>
  </si>
  <si>
    <t>Safety training completion rate for hosts (&gt;90%); incident response time (&lt;1 hr for severe); "trusted contact" share rate (&gt;25%); host safety confidence score (&gt;4/5)</t>
  </si>
  <si>
    <t>New-C</t>
  </si>
  <si>
    <t>Norm drift / community entropy</t>
  </si>
  <si>
    <t>Without maintenance, community standards degrade. Early culture diluted by growth.</t>
  </si>
  <si>
    <t>Codified community values (visible in onboarding + event pages); periodic re-onboarding for long-term users; community health dashboard (internal); norm violation detection; "culture keeper" ambassador program; seasonal community resets/reinforcement campaigns</t>
  </si>
  <si>
    <t>Community health index (composite); norm violation trend (stable or declining); new user alignment score at D30 (&gt;3.5/5); ambassador program retention (&gt;70%)</t>
  </si>
  <si>
    <t>New-E</t>
  </si>
  <si>
    <t>Host capture risk</t>
  </si>
  <si>
    <t>Top hosts accumulate disproportionate power. Their events always fill; new hosts can't compete.</t>
  </si>
  <si>
    <t>New host visibility boost (first 3 events get extra distribution); diversity constraints in recommendation ranking; rotation mechanics for featured events; host mentorship pairing (top host coaches new host); maximum events per host per week (soft cap); "discover new hosts" feed section</t>
  </si>
  <si>
    <t>New host first-event fill rate (&gt;50%); Gini coefficient of host attendance distribution (&lt;0.6); % of total events from top 10% hosts (&lt;40%); new host 90-day retention (&gt;30%)</t>
  </si>
  <si>
    <t>M1</t>
  </si>
  <si>
    <t>AI path confidence mismatch</t>
  </si>
  <si>
    <t>AI promises "87% match — 3 tech founders attending" but reality doesn't deliver. Destroys trust in pathfinding.</t>
  </si>
  <si>
    <t>Calibrated confidence intervals (show ranges, not false precision); honest uncertainty labels ("early prediction" vs "high confidence"); post-event accuracy feedback loop; attendee composition updates as RSVPs change; "prediction accuracy" visible track record; under-promise/over-deliver default</t>
  </si>
  <si>
    <t>Match Score Accuracy (target: &gt;75%); Target Density Accuracy (target: ±10%); prediction calibration score (predicted 80% match → 75-85% actual); user trust in AI recommendations survey (&gt;3.5/5); path recommendation click-to-join rate (&gt;30%)</t>
  </si>
  <si>
    <t>M5</t>
  </si>
  <si>
    <t>Connection decay in social graph</t>
  </si>
  <si>
    <t>Users log connections but don't follow up. Graph shows "connected" people who don't remember each other. AI routes through phantom relationships.</t>
  </si>
  <si>
    <t>Connection health scoring (strength decay over time without interaction); periodic "still in touch?" check-ins; re-connection prompts ("you haven't seen Sarah in 3 months — she's at Thursday's run"); connection strength tiers (acquaintance → contact → relationship); graph pruning for stale edges</t>
  </si>
  <si>
    <t>Avg connection follow-up rate within 30 days (&gt;30%); "still in touch" confirmation rate (&gt;50%); stale connection % in graph (&lt;30% after 6 months); path accuracy improvement after graph maintenance</t>
  </si>
  <si>
    <t>M9</t>
  </si>
  <si>
    <t>Host-attendee goal misalignment</t>
  </si>
  <si>
    <t>Host creates running event for running's sake. Attendees join because AI says it's their path to investors. Aggressive networking vs chill running = vibe clash.</t>
  </si>
  <si>
    <t>Transparent event purpose framing (host declares: "social run" vs "networking run"); goal-alignment visibility for hosts ("70% of your attendees are here for networking"); attendee intent indicators (private to platform); event type separation (pure activity vs networking-friendly); AI routing respects host event vibe tags</t>
  </si>
  <si>
    <t>Host satisfaction with attendee behavior (&gt;4/5); vibe mismatch reports per event (&lt;5%); % events with clear purpose tag (&gt;80%); attendee goal alignment with event type (&gt;70%)</t>
  </si>
  <si>
    <t>T5</t>
  </si>
  <si>
    <t>Fundamental Tensions</t>
  </si>
  <si>
    <t>C8</t>
  </si>
  <si>
    <t>Monetization vs liquidity</t>
  </si>
  <si>
    <t>Charging too early kills participation. Not charging kills sustainability. Every pricing decision has liquidity consequences.</t>
  </si>
  <si>
    <t>Freemium model (free core + premium features); optional paid events (host sets price, platform takes %); premium safety/matching features; enterprise tier for corporate networking; gradual monetization after network density threshold</t>
  </si>
  <si>
    <t>Revenue per user (ARPU); free-to-paid conversion (&gt;5%); paid event attendance vs free (no significant drop); host willingness-to-pay survey; liquidity metrics pre/post monetization changes</t>
  </si>
  <si>
    <t>C9</t>
  </si>
  <si>
    <t>Moderation costs at scale</t>
  </si>
  <si>
    <t>Moderation is expensive, error-prone, emotionally damaging. Total cost grows superlinearly with users.</t>
  </si>
  <si>
    <t>ML-assisted triage (auto-resolve clear cases); tiered moderation (community → staff → escalation); moderation tooling investment; transparent community guidelines reducing gray areas; proactive nudges before violations; community self-moderation tools for hosts</t>
  </si>
  <si>
    <t>Cost per moderation action (trending down); false positive rate (&lt;5%); moderator burnout/turnover (&lt;20%/year); avg resolution time by severity tier; community self-resolution rate (&gt;30%)</t>
  </si>
  <si>
    <t>C11</t>
  </si>
  <si>
    <t>Measurement ambiguity</t>
  </si>
  <si>
    <t>Multiple proxy triangulation (CLR + repeat co-attendance + post-event sentiment + goal progress); "repeat co-attendance" as behavioral backup metric; confidence intervals on all metrics; qualitative research cadence (monthly user interviews); metric health dashboard</t>
  </si>
  <si>
    <t>CLR (target: 40%+); repeat co-attendance rate (&gt;25%); metric correlation strength (CLR vs satisfaction &gt;0.6); % metrics with confidence interval reported (100%); qual-quant alignment score</t>
  </si>
  <si>
    <t>C12</t>
  </si>
  <si>
    <t>Offline coordination risk</t>
  </si>
  <si>
    <t>Once users meet IRL, platform control ends. Liability and reputation risk persist.</t>
  </si>
  <si>
    <t>Safety education at high-risk moments; incident reporting pathway (post-event); "trusted contact" sharing; liability disclaimers (legally reviewed); insurance exploration; post-event welfare check-ins for first-timers; clear responsibility boundaries in ToS</t>
  </si>
  <si>
    <t>Post-event incident report rate (&lt;0.5%); "felt safe" post-event score (&gt;4.5/5); liability claim rate (&lt;0.01%); safety feature adoption across event types</t>
  </si>
  <si>
    <t>C13</t>
  </si>
  <si>
    <t>Reputation system fairness</t>
  </si>
  <si>
    <t>Ratings get weaponized: revenge reviews, brigading, demographic bias. Any reputation system creates gaming incentives.</t>
  </si>
  <si>
    <t>Weighted ratings (recency, reviewer credibility); delayed public visibility (48 hr cooling period); appeals process; anomaly detection for review bombing; private-first feedback for hosts; minimum review threshold before public display; bias auditing on ratings</t>
  </si>
  <si>
    <t>Appeal rate (&lt;5% of reviews); confirmed false review rate (&lt;2%); rating distribution normality (no bimodal patterns); demographic rating parity (±0.2 points across segments); appeal resolution satisfaction (&gt;70%)</t>
  </si>
  <si>
    <t>C14</t>
  </si>
  <si>
    <t>Inclusion &amp; accessibility</t>
  </si>
  <si>
    <t>Marginalized users must feel safe, but over-moderation creates its own exclusion. Inclusion is continuous work.</t>
  </si>
  <si>
    <t>Inclusive design audits (quarterly); accessible event formats (seated options, low-intensity alternatives); multilingual support (Arabic/English minimum); cultural event guidelines (Ramadan-aware, gender-sensitivity options); retention parity monitoring across demographics; diverse host recruitment</t>
  </si>
  <si>
    <t>Retention parity across demographics (gap &lt;10%); accessibility complaint rate (&lt;1%); multilingual content coverage (&gt;80% for AR/EN); diverse host representation (reflecting community demographics); inclusion survey score (&gt;4/5)</t>
  </si>
  <si>
    <t>M2</t>
  </si>
  <si>
    <t>Goal abandonment / path fatigue</t>
  </si>
  <si>
    <t>AI roadmap requires 3–5 events over weeks. Motivation peaks at goal-setting, drops after event 1, dies by event 3.</t>
  </si>
  <si>
    <t>Shorter paths (2–3 steps max for first goal); milestone celebrations at each step; "quick win" first event (high confidence, low effort); visible progress bar; path flexibility (swap events without losing progress); decay prevention nudges; social accountability (share goal with a friend)</t>
  </si>
  <si>
    <t>Path Progression Rate (target: 60%); goal completion rate (&gt;30%); avg steps completed before abandonment (&gt;2); time between path steps (&lt;14 days); path restart rate after abandonment (&gt;15%)</t>
  </si>
  <si>
    <t>M3</t>
  </si>
  <si>
    <t>Bridge person dependency</t>
  </si>
  <si>
    <t>AI routes through specific bridge people. If the key bridge no-shows, path value collapses for attendees who came for that connection.</t>
  </si>
  <si>
    <t>Multi-path strategies (always show 2+ routes); bridge person attendance confirmation priority; backup bridge identification; "bridge person is attending" confirmation signal; diversified path recommendations; reduce single-point-of-failure paths in algorithm</t>
  </si>
  <si>
    <t>Single-bridge-dependency paths (&lt;20% of recommendations); bridge person show-up rate (&gt;90%); path value retention when bridge absent (&gt;50% of expected connections still made); backup path availability (&gt;80%)</t>
  </si>
  <si>
    <t>M7</t>
  </si>
  <si>
    <t>Over-instrumentalization</t>
  </si>
  <si>
    <t>Goal-driven attendance ("Step 2: meet fintech founders at this run") turns every event into a transaction. Other attendees sense it. Poisons authentic dynamics.</t>
  </si>
  <si>
    <t>Soft goal framing ("people like you enjoy this event" vs "Step 2 of your plan"); activity-first language in all event copy; goal visibility only to the user (never to other attendees); host vibe protection (networking-heavy users balanced with social attendees); post-event reflection prompts that emphasize enjoyment, not ROI</t>
  </si>
  <si>
    <t>"Felt transactional" post-event flag rate (&lt;10%); host reports of aggressive networking (&lt;5%); balance of goal-driven vs organic attendees per event (target: &lt;50% explicit goal-driven); "enjoyed the activity itself" score (&gt;4/5)</t>
  </si>
  <si>
    <t>M8</t>
  </si>
  <si>
    <t>Asymmetric goal visibility</t>
  </si>
  <si>
    <t>If User A's goal "meet music industry people" is visible to User B (music exec), it creates power imbalance. If goals are fully hidden, AI can't facilitate.</t>
  </si>
  <si>
    <t>User goals visible only to themselves and the AI (never to other attendees); "highlighted people" shows mutual fit without exposing specific goals; opt-in goal sharing ("I'm open about my goals"); AI-facilitated introductions without revealing targeting; abstract match reasons ("shared interests" not "they want to meet people like you")</t>
  </si>
  <si>
    <t>Goal privacy satisfaction (&gt;4/5); introduction acceptance rate with abstract framing vs specific (A/B); "felt targeted" complaint rate (&lt;3%); connection quality when goals are mutual vs one-sided</t>
  </si>
  <si>
    <t>M11</t>
  </si>
  <si>
    <t>Expat transience / network evaporation</t>
  </si>
  <si>
    <t>Dubai expats turn over every 2–3 years. Connections leave. Graphs degrade. Hosts relocate. Series die.</t>
  </si>
  <si>
    <t>Newcomer fast-onboarding (accelerated path for just-arrived expats); "departing" status with connection handoff prompts; series succession planning (host leaves → co-host inherits); network health alerts when key nodes leave; alumni connections (maintain light ties after relocation); "new to Dubai" evergreen events</t>
  </si>
  <si>
    <t>Newcomer time-to-first-event (&lt;14 days); series survival rate when host departs (&gt;50%); network density maintenance despite churn (quarter-over-quarter stability); departing user handoff completion rate (&gt;30%)</t>
  </si>
  <si>
    <t>M12</t>
  </si>
  <si>
    <t>Dubai cultural context gaps</t>
  </si>
  <si>
    <t>Gender-mixed sensitivity, Ramadan scheduling, hierarchy discomfort, multilingual barriers, conservative-liberal spectrum. Cultural realities requiring ongoing design sensitivity.</t>
  </si>
  <si>
    <t>Gender preference options for events (mixed/women-only/men-only); Ramadan mode (adjusted timing, iftar events, reduced notifications during fasting); seniority-aware matching (optional); multilingual event descriptions (AR/EN toggle); cultural context guidelines for hosts; sensitivity review on AI-generated copy</t>
  </si>
  <si>
    <t>Cultural sensitivity complaint rate (&lt;2%); Ramadan engagement retention (drop &lt;30% vs normal); women-only event availability (&gt;15% of total); multilingual content engagement rate; cultural guideline compliance among hosts (&gt;80%)</t>
  </si>
  <si>
    <t>Attendee</t>
  </si>
  <si>
    <t>Host</t>
  </si>
  <si>
    <t>New</t>
  </si>
  <si>
    <t>Platform</t>
  </si>
  <si>
    <t>Counts by Tier</t>
  </si>
  <si>
    <t>Count</t>
  </si>
  <si>
    <t>Avg Effort</t>
  </si>
  <si>
    <t>Key Unlocks</t>
  </si>
  <si>
    <t>Days–1 week</t>
  </si>
  <si>
    <t>Removes surface friction; builds momentum</t>
  </si>
  <si>
    <t>2–4 weeks</t>
  </si>
  <si>
    <t>1–3 months</t>
  </si>
  <si>
    <t>Solves unit economics of each event</t>
  </si>
  <si>
    <t>3–6 months+</t>
  </si>
  <si>
    <t>Enables scale beyond early adopters</t>
  </si>
  <si>
    <t>Ongoing</t>
  </si>
  <si>
    <t>Managed, never solved</t>
  </si>
  <si>
    <t>Total</t>
  </si>
  <si>
    <t>Counts by Category Group</t>
  </si>
  <si>
    <t>Recommended Attack Order</t>
  </si>
  <si>
    <t>Order</t>
  </si>
  <si>
    <t>Phase</t>
  </si>
  <si>
    <t>Focus</t>
  </si>
  <si>
    <t>Sprint 1–2:</t>
  </si>
  <si>
    <t>Tier 1 sweep (all 8). Fast wins that remove obvious friction.</t>
  </si>
  <si>
    <t>Sprint 3–5:</t>
  </si>
  <si>
    <t>Sprint 6–10:</t>
  </si>
  <si>
    <t>A8 (no-shows) + A6 (trust) + A2 (anxiety) + B9 (host controls). These make each event *actually work*.</t>
  </si>
  <si>
    <t>Ongoing:</t>
  </si>
  <si>
    <t>Tier 4 infrastructure + Tier 5 tension management as the user base grows.</t>
  </si>
  <si>
    <t>New users don't understand what VIN is for or what to do first. The connection-first model is novel.</t>
  </si>
  <si>
    <t>Single-path onboarding ("Set your first goal → see your first recommended event"); "aha moment" within 3 taps; goal-setting wizard with examples; "how VIN works" 15-sec explainer; first-event guarantee (curated starter events)</t>
  </si>
  <si>
    <t>Time to first goal set (&lt;3 min); % new users who view a recommended event within session 1 (&gt;70%); D1 retention (&gt;40%); "I understand what VIN does" survey score (&gt;4/5)</t>
  </si>
  <si>
    <t>Hosting effort isn't rewarded visibly. VIN says "hosting builds credibility faster" — but it's invisible.</t>
  </si>
  <si>
    <t>Users confuse VIN with dating, general events, or fitness apps.</t>
  </si>
  <si>
    <t>Positioning clarity survey ("VIN is primarily for..." correct answer &gt;80%); % support tickets about mismatched expectations (&lt;3%); organic search brand queries growth (MoM)</t>
  </si>
  <si>
    <t>North Star (CLR 40%+) depends on users opening app post-event to log connections. But energy goes to WhatsApp, not VIN.</t>
  </si>
  <si>
    <t>🔴 VIN</t>
  </si>
  <si>
    <t>VIN-Specific</t>
  </si>
  <si>
    <t>VIN Problem Inventory — Summary</t>
  </si>
  <si>
    <t>VIN-problem-inventory-v2.md</t>
  </si>
  <si>
    <t>From VIN Problem Inventory markdown into Excel tables.</t>
  </si>
  <si>
    <t>Random groupings produce weak chemistry. Main driver of "I tried VIN, it's not for me."</t>
  </si>
  <si>
    <t>Facilitation is emotional labor. Good hosts burn out, creating supply crisis. VIN doubles it: run the activity AND facilitate connections.</t>
  </si>
  <si>
    <t>Private-by-default profiles (only visible to co-attendees); granular visibility controls; anonymous browsing mode; opt-in to discovery; professional context separation (VIN profile ≠ LinkedIn); "who can see me" transparency dashboard</t>
  </si>
  <si>
    <t>What is "success"? VIN defines CLR as North Star, but logging is voluntary and incomplete. You're always measuring proxies.</t>
  </si>
  <si>
    <t>Establishes VIN identity + core loops</t>
  </si>
  <si>
    <t>M6 (connection logging) + C7 (positioning) + A1 (cold start). These define "what VIN is" for users.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</si>
</sst>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FFFFFF"/>
      <name val="Calibri"/>
    </font>
    <font>
      <b/>
      <sz val="14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0" fillId="0" borderId="0" xfId="0"/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6"/>
  <sheetViews>
    <sheetView workbookViewId="0"/>
  </sheetViews>
  <sheetFormatPr baseColWidth="10" defaultColWidth="8.83203125" defaultRowHeight="15" x14ac:dyDescent="0.2"/>
  <cols>
    <col min="1" max="1" width="18" customWidth="1"/>
    <col min="2" max="2" width="70" customWidth="1"/>
  </cols>
  <sheetData>
    <row r="1" spans="1:2" x14ac:dyDescent="0.2">
      <c r="A1" s="1" t="s">
        <v>0</v>
      </c>
      <c r="B1" t="s">
        <v>343</v>
      </c>
    </row>
    <row r="2" spans="1:2" x14ac:dyDescent="0.2">
      <c r="A2" s="1" t="s">
        <v>1</v>
      </c>
      <c r="B2" t="s">
        <v>344</v>
      </c>
    </row>
    <row r="4" spans="1:2" x14ac:dyDescent="0.2">
      <c r="A4" s="1" t="s">
        <v>2</v>
      </c>
    </row>
    <row r="5" spans="1:2" x14ac:dyDescent="0.2">
      <c r="A5" t="s">
        <v>3</v>
      </c>
    </row>
    <row r="6" spans="1:2" x14ac:dyDescent="0.2">
      <c r="A6" t="s">
        <v>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8"/>
  <sheetViews>
    <sheetView workbookViewId="0">
      <pane ySplit="1" topLeftCell="A2" activePane="bottomLeft" state="frozen"/>
      <selection pane="bottomLeft" activeCell="J2" sqref="J2"/>
    </sheetView>
  </sheetViews>
  <sheetFormatPr baseColWidth="10" defaultColWidth="8.83203125" defaultRowHeight="15" x14ac:dyDescent="0.2"/>
  <cols>
    <col min="1" max="1" width="12.33203125" bestFit="1" customWidth="1"/>
    <col min="2" max="2" width="6" customWidth="1"/>
    <col min="3" max="3" width="14" customWidth="1"/>
    <col min="4" max="4" width="8" customWidth="1"/>
    <col min="5" max="5" width="34" customWidth="1"/>
    <col min="6" max="6" width="55" customWidth="1"/>
    <col min="7" max="7" width="70" customWidth="1"/>
    <col min="8" max="8" width="55" customWidth="1"/>
    <col min="9" max="10" width="16" customWidth="1"/>
  </cols>
  <sheetData>
    <row r="1" spans="1:10" ht="28" customHeight="1" x14ac:dyDescent="0.2">
      <c r="A1" s="2" t="s">
        <v>5</v>
      </c>
      <c r="B1" s="2" t="s">
        <v>6</v>
      </c>
      <c r="C1" s="2" t="s">
        <v>7</v>
      </c>
      <c r="D1" s="2" t="s">
        <v>8</v>
      </c>
      <c r="E1" s="2" t="s">
        <v>9</v>
      </c>
      <c r="F1" s="2" t="s">
        <v>10</v>
      </c>
      <c r="G1" s="2" t="s">
        <v>11</v>
      </c>
      <c r="H1" s="2" t="s">
        <v>12</v>
      </c>
      <c r="I1" s="2" t="s">
        <v>13</v>
      </c>
      <c r="J1" s="2" t="s">
        <v>14</v>
      </c>
    </row>
    <row r="2" spans="1:10" ht="32" x14ac:dyDescent="0.2">
      <c r="A2" s="3">
        <v>1</v>
      </c>
      <c r="B2" s="3" t="s">
        <v>15</v>
      </c>
      <c r="C2" s="3" t="s">
        <v>16</v>
      </c>
      <c r="D2" s="3" t="s">
        <v>17</v>
      </c>
      <c r="E2" s="3" t="s">
        <v>18</v>
      </c>
      <c r="F2" s="3" t="s">
        <v>19</v>
      </c>
      <c r="G2" s="3" t="s">
        <v>20</v>
      </c>
      <c r="H2" s="3" t="s">
        <v>21</v>
      </c>
      <c r="I2" s="3" t="s">
        <v>22</v>
      </c>
      <c r="J2" s="3" t="str">
        <f>IF(LEFT(I2,1)="🟢","Attendee",IF(LEFT(I2,1)="🟠","Host",IF(LEFT(I2,1)="🔵","Platform",IF(LEFT(I2,1)="🟣","New",IF(LEFT(I2,1)="🔴","VIN-Specific","")))))</f>
        <v>Attendee</v>
      </c>
    </row>
    <row r="3" spans="1:10" ht="48" x14ac:dyDescent="0.2">
      <c r="A3" s="3">
        <v>2</v>
      </c>
      <c r="B3" s="3" t="s">
        <v>15</v>
      </c>
      <c r="C3" s="3" t="s">
        <v>16</v>
      </c>
      <c r="D3" s="3" t="s">
        <v>23</v>
      </c>
      <c r="E3" s="3" t="s">
        <v>24</v>
      </c>
      <c r="F3" s="3" t="s">
        <v>25</v>
      </c>
      <c r="G3" s="3" t="s">
        <v>26</v>
      </c>
      <c r="H3" s="3" t="s">
        <v>27</v>
      </c>
      <c r="I3" s="3" t="s">
        <v>22</v>
      </c>
      <c r="J3" s="3" t="str">
        <f>IF(LEFT(I3,1)="🟢","Attendee",IF(LEFT(I3,1)="🟠","Host",IF(LEFT(I3,1)="🔵","Platform",IF(LEFT(I3,1)="🟣","New",IF(LEFT(I3,1)="🔴","VIN-Specific","")))))</f>
        <v>Attendee</v>
      </c>
    </row>
    <row r="4" spans="1:10" ht="48" x14ac:dyDescent="0.2">
      <c r="A4" s="3">
        <v>3</v>
      </c>
      <c r="B4" s="3" t="s">
        <v>15</v>
      </c>
      <c r="C4" s="3" t="s">
        <v>16</v>
      </c>
      <c r="D4" s="3" t="s">
        <v>28</v>
      </c>
      <c r="E4" s="3" t="s">
        <v>29</v>
      </c>
      <c r="F4" s="3" t="s">
        <v>30</v>
      </c>
      <c r="G4" s="3" t="s">
        <v>31</v>
      </c>
      <c r="H4" s="3" t="s">
        <v>32</v>
      </c>
      <c r="I4" s="3" t="s">
        <v>33</v>
      </c>
      <c r="J4" s="3" t="str">
        <f>IF(LEFT(I4,1)="🟢","Attendee",IF(LEFT(I4,1)="🟠","Host",IF(LEFT(I4,1)="🔵","Platform",IF(LEFT(I4,1)="🟣","New",IF(LEFT(I4,1)="🔴","VIN-Specific","")))))</f>
        <v>Host</v>
      </c>
    </row>
    <row r="5" spans="1:10" ht="48" x14ac:dyDescent="0.2">
      <c r="A5" s="3">
        <v>4</v>
      </c>
      <c r="B5" s="3" t="s">
        <v>15</v>
      </c>
      <c r="C5" s="3" t="s">
        <v>16</v>
      </c>
      <c r="D5" s="3" t="s">
        <v>34</v>
      </c>
      <c r="E5" s="3" t="s">
        <v>35</v>
      </c>
      <c r="F5" s="3" t="s">
        <v>36</v>
      </c>
      <c r="G5" s="3" t="s">
        <v>37</v>
      </c>
      <c r="H5" s="3" t="s">
        <v>38</v>
      </c>
      <c r="I5" s="3" t="s">
        <v>33</v>
      </c>
      <c r="J5" s="3" t="str">
        <f>IF(LEFT(I5,1)="🟢","Attendee",IF(LEFT(I5,1)="🟠","Host",IF(LEFT(I5,1)="🔵","Platform",IF(LEFT(I5,1)="🟣","New",IF(LEFT(I5,1)="🔴","VIN-Specific","")))))</f>
        <v>Host</v>
      </c>
    </row>
    <row r="6" spans="1:10" ht="48" x14ac:dyDescent="0.2">
      <c r="A6" s="3">
        <v>5</v>
      </c>
      <c r="B6" s="3" t="s">
        <v>15</v>
      </c>
      <c r="C6" s="3" t="s">
        <v>16</v>
      </c>
      <c r="D6" s="3" t="s">
        <v>39</v>
      </c>
      <c r="E6" s="3" t="s">
        <v>40</v>
      </c>
      <c r="F6" s="3" t="s">
        <v>41</v>
      </c>
      <c r="G6" s="3" t="s">
        <v>42</v>
      </c>
      <c r="H6" s="3" t="s">
        <v>43</v>
      </c>
      <c r="I6" s="3" t="s">
        <v>22</v>
      </c>
      <c r="J6" s="3" t="str">
        <f>IF(LEFT(I6,1)="🟢","Attendee",IF(LEFT(I6,1)="🟠","Host",IF(LEFT(I6,1)="🔵","Platform",IF(LEFT(I6,1)="🟣","New",IF(LEFT(I6,1)="🔴","VIN-Specific","")))))</f>
        <v>Attendee</v>
      </c>
    </row>
    <row r="7" spans="1:10" ht="48" x14ac:dyDescent="0.2">
      <c r="A7" s="3">
        <v>6</v>
      </c>
      <c r="B7" s="3" t="s">
        <v>15</v>
      </c>
      <c r="C7" s="3" t="s">
        <v>16</v>
      </c>
      <c r="D7" s="3" t="s">
        <v>44</v>
      </c>
      <c r="E7" s="3" t="s">
        <v>45</v>
      </c>
      <c r="F7" s="3" t="s">
        <v>46</v>
      </c>
      <c r="G7" s="3" t="s">
        <v>47</v>
      </c>
      <c r="H7" s="3" t="s">
        <v>48</v>
      </c>
      <c r="I7" s="3" t="s">
        <v>49</v>
      </c>
      <c r="J7" s="3" t="str">
        <f>IF(LEFT(I7,1)="🟢","Attendee",IF(LEFT(I7,1)="🟠","Host",IF(LEFT(I7,1)="🔵","Platform",IF(LEFT(I7,1)="🟣","New",IF(LEFT(I7,1)="🔴","VIN-Specific","")))))</f>
        <v>New</v>
      </c>
    </row>
    <row r="8" spans="1:10" ht="48" x14ac:dyDescent="0.2">
      <c r="A8" s="3">
        <v>7</v>
      </c>
      <c r="B8" s="3" t="s">
        <v>15</v>
      </c>
      <c r="C8" s="3" t="s">
        <v>16</v>
      </c>
      <c r="D8" s="3" t="s">
        <v>50</v>
      </c>
      <c r="E8" s="3" t="s">
        <v>51</v>
      </c>
      <c r="F8" s="3" t="s">
        <v>52</v>
      </c>
      <c r="G8" s="3" t="s">
        <v>53</v>
      </c>
      <c r="H8" s="3" t="s">
        <v>54</v>
      </c>
      <c r="I8" s="3" t="s">
        <v>22</v>
      </c>
      <c r="J8" s="3" t="str">
        <f>IF(LEFT(I8,1)="🟢","Attendee",IF(LEFT(I8,1)="🟠","Host",IF(LEFT(I8,1)="🔵","Platform",IF(LEFT(I8,1)="🟣","New",IF(LEFT(I8,1)="🔴","VIN-Specific","")))))</f>
        <v>Attendee</v>
      </c>
    </row>
    <row r="9" spans="1:10" ht="48" x14ac:dyDescent="0.2">
      <c r="A9" s="3">
        <v>8</v>
      </c>
      <c r="B9" s="3" t="s">
        <v>15</v>
      </c>
      <c r="C9" s="3" t="s">
        <v>16</v>
      </c>
      <c r="D9" s="3" t="s">
        <v>55</v>
      </c>
      <c r="E9" s="3" t="s">
        <v>56</v>
      </c>
      <c r="F9" s="3" t="s">
        <v>57</v>
      </c>
      <c r="G9" s="3" t="s">
        <v>58</v>
      </c>
      <c r="H9" s="3" t="s">
        <v>59</v>
      </c>
      <c r="I9" s="3" t="s">
        <v>340</v>
      </c>
      <c r="J9" s="3" t="str">
        <f>IF(LEFT(I9,1)="🟢","Attendee",IF(LEFT(I9,1)="🟠","Host",IF(LEFT(I9,1)="🔵","Platform",IF(LEFT(I9,1)="🟣","New",IF(LEFT(I9,1)="🔴","VIN-Specific","")))))</f>
        <v>VIN-Specific</v>
      </c>
    </row>
    <row r="10" spans="1:10" ht="48" x14ac:dyDescent="0.2">
      <c r="A10" s="3">
        <v>9</v>
      </c>
      <c r="B10" s="3" t="s">
        <v>60</v>
      </c>
      <c r="C10" s="3" t="s">
        <v>61</v>
      </c>
      <c r="D10" s="3" t="s">
        <v>62</v>
      </c>
      <c r="E10" s="3" t="s">
        <v>63</v>
      </c>
      <c r="F10" s="3" t="s">
        <v>333</v>
      </c>
      <c r="G10" s="3" t="s">
        <v>334</v>
      </c>
      <c r="H10" s="3" t="s">
        <v>335</v>
      </c>
      <c r="I10" s="3" t="s">
        <v>22</v>
      </c>
      <c r="J10" s="3" t="str">
        <f>IF(LEFT(I10,1)="🟢","Attendee",IF(LEFT(I10,1)="🟠","Host",IF(LEFT(I10,1)="🔵","Platform",IF(LEFT(I10,1)="🟣","New",IF(LEFT(I10,1)="🔴","VIN-Specific","")))))</f>
        <v>Attendee</v>
      </c>
    </row>
    <row r="11" spans="1:10" ht="48" x14ac:dyDescent="0.2">
      <c r="A11" s="3">
        <v>10</v>
      </c>
      <c r="B11" s="3" t="s">
        <v>60</v>
      </c>
      <c r="C11" s="3" t="s">
        <v>61</v>
      </c>
      <c r="D11" s="3" t="s">
        <v>64</v>
      </c>
      <c r="E11" s="3" t="s">
        <v>65</v>
      </c>
      <c r="F11" s="3" t="s">
        <v>66</v>
      </c>
      <c r="G11" s="3" t="s">
        <v>67</v>
      </c>
      <c r="H11" s="3" t="s">
        <v>68</v>
      </c>
      <c r="I11" s="3" t="s">
        <v>22</v>
      </c>
      <c r="J11" s="3" t="str">
        <f>IF(LEFT(I11,1)="🟢","Attendee",IF(LEFT(I11,1)="🟠","Host",IF(LEFT(I11,1)="🔵","Platform",IF(LEFT(I11,1)="🟣","New",IF(LEFT(I11,1)="🔴","VIN-Specific","")))))</f>
        <v>Attendee</v>
      </c>
    </row>
    <row r="12" spans="1:10" ht="48" x14ac:dyDescent="0.2">
      <c r="A12" s="3">
        <v>11</v>
      </c>
      <c r="B12" s="3" t="s">
        <v>60</v>
      </c>
      <c r="C12" s="3" t="s">
        <v>61</v>
      </c>
      <c r="D12" s="3" t="s">
        <v>69</v>
      </c>
      <c r="E12" s="3" t="s">
        <v>70</v>
      </c>
      <c r="F12" s="3" t="s">
        <v>71</v>
      </c>
      <c r="G12" s="3" t="s">
        <v>72</v>
      </c>
      <c r="H12" s="3" t="s">
        <v>73</v>
      </c>
      <c r="I12" s="3" t="s">
        <v>22</v>
      </c>
      <c r="J12" s="3" t="str">
        <f>IF(LEFT(I12,1)="🟢","Attendee",IF(LEFT(I12,1)="🟠","Host",IF(LEFT(I12,1)="🔵","Platform",IF(LEFT(I12,1)="🟣","New",IF(LEFT(I12,1)="🔴","VIN-Specific","")))))</f>
        <v>Attendee</v>
      </c>
    </row>
    <row r="13" spans="1:10" ht="48" x14ac:dyDescent="0.2">
      <c r="A13" s="3">
        <v>12</v>
      </c>
      <c r="B13" s="3" t="s">
        <v>60</v>
      </c>
      <c r="C13" s="3" t="s">
        <v>61</v>
      </c>
      <c r="D13" s="3" t="s">
        <v>74</v>
      </c>
      <c r="E13" s="3" t="s">
        <v>75</v>
      </c>
      <c r="F13" s="3" t="s">
        <v>76</v>
      </c>
      <c r="G13" s="3" t="s">
        <v>77</v>
      </c>
      <c r="H13" s="3" t="s">
        <v>78</v>
      </c>
      <c r="I13" s="3" t="s">
        <v>33</v>
      </c>
      <c r="J13" s="3" t="str">
        <f>IF(LEFT(I13,1)="🟢","Attendee",IF(LEFT(I13,1)="🟠","Host",IF(LEFT(I13,1)="🔵","Platform",IF(LEFT(I13,1)="🟣","New",IF(LEFT(I13,1)="🔴","VIN-Specific","")))))</f>
        <v>Host</v>
      </c>
    </row>
    <row r="14" spans="1:10" ht="48" x14ac:dyDescent="0.2">
      <c r="A14" s="3">
        <v>13</v>
      </c>
      <c r="B14" s="3" t="s">
        <v>60</v>
      </c>
      <c r="C14" s="3" t="s">
        <v>61</v>
      </c>
      <c r="D14" s="3" t="s">
        <v>79</v>
      </c>
      <c r="E14" s="3" t="s">
        <v>80</v>
      </c>
      <c r="F14" s="3" t="s">
        <v>81</v>
      </c>
      <c r="G14" s="3" t="s">
        <v>82</v>
      </c>
      <c r="H14" s="3" t="s">
        <v>83</v>
      </c>
      <c r="I14" s="3" t="s">
        <v>33</v>
      </c>
      <c r="J14" s="3" t="str">
        <f>IF(LEFT(I14,1)="🟢","Attendee",IF(LEFT(I14,1)="🟠","Host",IF(LEFT(I14,1)="🔵","Platform",IF(LEFT(I14,1)="🟣","New",IF(LEFT(I14,1)="🔴","VIN-Specific","")))))</f>
        <v>Host</v>
      </c>
    </row>
    <row r="15" spans="1:10" ht="48" x14ac:dyDescent="0.2">
      <c r="A15" s="3">
        <v>14</v>
      </c>
      <c r="B15" s="3" t="s">
        <v>60</v>
      </c>
      <c r="C15" s="3" t="s">
        <v>61</v>
      </c>
      <c r="D15" s="3" t="s">
        <v>84</v>
      </c>
      <c r="E15" s="3" t="s">
        <v>85</v>
      </c>
      <c r="F15" s="3" t="s">
        <v>336</v>
      </c>
      <c r="G15" s="3" t="s">
        <v>86</v>
      </c>
      <c r="H15" s="3" t="s">
        <v>87</v>
      </c>
      <c r="I15" s="3" t="s">
        <v>33</v>
      </c>
      <c r="J15" s="3" t="str">
        <f>IF(LEFT(I15,1)="🟢","Attendee",IF(LEFT(I15,1)="🟠","Host",IF(LEFT(I15,1)="🔵","Platform",IF(LEFT(I15,1)="🟣","New",IF(LEFT(I15,1)="🔴","VIN-Specific","")))))</f>
        <v>Host</v>
      </c>
    </row>
    <row r="16" spans="1:10" ht="48" x14ac:dyDescent="0.2">
      <c r="A16" s="3">
        <v>15</v>
      </c>
      <c r="B16" s="3" t="s">
        <v>60</v>
      </c>
      <c r="C16" s="3" t="s">
        <v>61</v>
      </c>
      <c r="D16" s="3" t="s">
        <v>88</v>
      </c>
      <c r="E16" s="3" t="s">
        <v>89</v>
      </c>
      <c r="F16" s="3" t="s">
        <v>90</v>
      </c>
      <c r="G16" s="3" t="s">
        <v>91</v>
      </c>
      <c r="H16" s="3" t="s">
        <v>92</v>
      </c>
      <c r="I16" s="3" t="s">
        <v>33</v>
      </c>
      <c r="J16" s="3" t="str">
        <f>IF(LEFT(I16,1)="🟢","Attendee",IF(LEFT(I16,1)="🟠","Host",IF(LEFT(I16,1)="🔵","Platform",IF(LEFT(I16,1)="🟣","New",IF(LEFT(I16,1)="🔴","VIN-Specific","")))))</f>
        <v>Host</v>
      </c>
    </row>
    <row r="17" spans="1:10" ht="48" x14ac:dyDescent="0.2">
      <c r="A17" s="3">
        <v>16</v>
      </c>
      <c r="B17" s="3" t="s">
        <v>60</v>
      </c>
      <c r="C17" s="3" t="s">
        <v>61</v>
      </c>
      <c r="D17" s="3" t="s">
        <v>93</v>
      </c>
      <c r="E17" s="3" t="s">
        <v>94</v>
      </c>
      <c r="F17" s="3" t="s">
        <v>337</v>
      </c>
      <c r="G17" s="3" t="s">
        <v>95</v>
      </c>
      <c r="H17" s="3" t="s">
        <v>338</v>
      </c>
      <c r="I17" s="3" t="s">
        <v>96</v>
      </c>
      <c r="J17" s="3" t="str">
        <f>IF(LEFT(I17,1)="🟢","Attendee",IF(LEFT(I17,1)="🟠","Host",IF(LEFT(I17,1)="🔵","Platform",IF(LEFT(I17,1)="🟣","New",IF(LEFT(I17,1)="🔴","VIN-Specific","")))))</f>
        <v>Platform</v>
      </c>
    </row>
    <row r="18" spans="1:10" ht="64" x14ac:dyDescent="0.2">
      <c r="A18" s="3">
        <v>17</v>
      </c>
      <c r="B18" s="3" t="s">
        <v>60</v>
      </c>
      <c r="C18" s="3" t="s">
        <v>61</v>
      </c>
      <c r="D18" s="3" t="s">
        <v>97</v>
      </c>
      <c r="E18" s="3" t="s">
        <v>98</v>
      </c>
      <c r="F18" s="3" t="s">
        <v>339</v>
      </c>
      <c r="G18" s="3" t="s">
        <v>99</v>
      </c>
      <c r="H18" s="3" t="s">
        <v>100</v>
      </c>
      <c r="I18" s="3" t="s">
        <v>340</v>
      </c>
      <c r="J18" s="3" t="str">
        <f>IF(LEFT(I18,1)="🟢","Attendee",IF(LEFT(I18,1)="🟠","Host",IF(LEFT(I18,1)="🔵","Platform",IF(LEFT(I18,1)="🟣","New",IF(LEFT(I18,1)="🔴","VIN-Specific","")))))</f>
        <v>VIN-Specific</v>
      </c>
    </row>
    <row r="19" spans="1:10" ht="64" x14ac:dyDescent="0.2">
      <c r="A19" s="3">
        <v>18</v>
      </c>
      <c r="B19" s="3" t="s">
        <v>101</v>
      </c>
      <c r="C19" s="3" t="s">
        <v>102</v>
      </c>
      <c r="D19" s="3" t="s">
        <v>103</v>
      </c>
      <c r="E19" s="3" t="s">
        <v>104</v>
      </c>
      <c r="F19" s="3" t="s">
        <v>105</v>
      </c>
      <c r="G19" s="3" t="s">
        <v>106</v>
      </c>
      <c r="H19" s="3" t="s">
        <v>107</v>
      </c>
      <c r="I19" s="3" t="s">
        <v>22</v>
      </c>
      <c r="J19" s="3" t="str">
        <f>IF(LEFT(I19,1)="🟢","Attendee",IF(LEFT(I19,1)="🟠","Host",IF(LEFT(I19,1)="🔵","Platform",IF(LEFT(I19,1)="🟣","New",IF(LEFT(I19,1)="🔴","VIN-Specific","")))))</f>
        <v>Attendee</v>
      </c>
    </row>
    <row r="20" spans="1:10" ht="48" x14ac:dyDescent="0.2">
      <c r="A20" s="3">
        <v>19</v>
      </c>
      <c r="B20" s="3" t="s">
        <v>101</v>
      </c>
      <c r="C20" s="3" t="s">
        <v>102</v>
      </c>
      <c r="D20" s="3" t="s">
        <v>108</v>
      </c>
      <c r="E20" s="3" t="s">
        <v>109</v>
      </c>
      <c r="F20" s="3" t="s">
        <v>110</v>
      </c>
      <c r="G20" s="3" t="s">
        <v>111</v>
      </c>
      <c r="H20" s="3" t="s">
        <v>112</v>
      </c>
      <c r="I20" s="3" t="s">
        <v>22</v>
      </c>
      <c r="J20" s="3" t="str">
        <f>IF(LEFT(I20,1)="🟢","Attendee",IF(LEFT(I20,1)="🟠","Host",IF(LEFT(I20,1)="🔵","Platform",IF(LEFT(I20,1)="🟣","New",IF(LEFT(I20,1)="🔴","VIN-Specific","")))))</f>
        <v>Attendee</v>
      </c>
    </row>
    <row r="21" spans="1:10" ht="64" x14ac:dyDescent="0.2">
      <c r="A21" s="3">
        <v>20</v>
      </c>
      <c r="B21" s="3" t="s">
        <v>101</v>
      </c>
      <c r="C21" s="3" t="s">
        <v>102</v>
      </c>
      <c r="D21" s="3" t="s">
        <v>113</v>
      </c>
      <c r="E21" s="3" t="s">
        <v>114</v>
      </c>
      <c r="F21" s="3" t="s">
        <v>115</v>
      </c>
      <c r="G21" s="3" t="s">
        <v>116</v>
      </c>
      <c r="H21" s="3" t="s">
        <v>117</v>
      </c>
      <c r="I21" s="3" t="s">
        <v>22</v>
      </c>
      <c r="J21" s="3" t="str">
        <f>IF(LEFT(I21,1)="🟢","Attendee",IF(LEFT(I21,1)="🟠","Host",IF(LEFT(I21,1)="🔵","Platform",IF(LEFT(I21,1)="🟣","New",IF(LEFT(I21,1)="🔴","VIN-Specific","")))))</f>
        <v>Attendee</v>
      </c>
    </row>
    <row r="22" spans="1:10" ht="64" x14ac:dyDescent="0.2">
      <c r="A22" s="3">
        <v>21</v>
      </c>
      <c r="B22" s="3" t="s">
        <v>101</v>
      </c>
      <c r="C22" s="3" t="s">
        <v>102</v>
      </c>
      <c r="D22" s="3" t="s">
        <v>118</v>
      </c>
      <c r="E22" s="3" t="s">
        <v>119</v>
      </c>
      <c r="F22" s="3" t="s">
        <v>120</v>
      </c>
      <c r="G22" s="3" t="s">
        <v>121</v>
      </c>
      <c r="H22" s="3" t="s">
        <v>122</v>
      </c>
      <c r="I22" s="3" t="s">
        <v>22</v>
      </c>
      <c r="J22" s="3" t="str">
        <f>IF(LEFT(I22,1)="🟢","Attendee",IF(LEFT(I22,1)="🟠","Host",IF(LEFT(I22,1)="🔵","Platform",IF(LEFT(I22,1)="🟣","New",IF(LEFT(I22,1)="🔴","VIN-Specific","")))))</f>
        <v>Attendee</v>
      </c>
    </row>
    <row r="23" spans="1:10" ht="64" x14ac:dyDescent="0.2">
      <c r="A23" s="3">
        <v>22</v>
      </c>
      <c r="B23" s="3" t="s">
        <v>101</v>
      </c>
      <c r="C23" s="3" t="s">
        <v>102</v>
      </c>
      <c r="D23" s="3" t="s">
        <v>123</v>
      </c>
      <c r="E23" s="3" t="s">
        <v>124</v>
      </c>
      <c r="F23" s="3" t="s">
        <v>345</v>
      </c>
      <c r="G23" s="3" t="s">
        <v>125</v>
      </c>
      <c r="H23" s="3" t="s">
        <v>126</v>
      </c>
      <c r="I23" s="3" t="s">
        <v>22</v>
      </c>
      <c r="J23" s="3" t="str">
        <f>IF(LEFT(I23,1)="🟢","Attendee",IF(LEFT(I23,1)="🟠","Host",IF(LEFT(I23,1)="🔵","Platform",IF(LEFT(I23,1)="🟣","New",IF(LEFT(I23,1)="🔴","VIN-Specific","")))))</f>
        <v>Attendee</v>
      </c>
    </row>
    <row r="24" spans="1:10" ht="48" x14ac:dyDescent="0.2">
      <c r="A24" s="3">
        <v>23</v>
      </c>
      <c r="B24" s="3" t="s">
        <v>101</v>
      </c>
      <c r="C24" s="3" t="s">
        <v>102</v>
      </c>
      <c r="D24" s="3" t="s">
        <v>127</v>
      </c>
      <c r="E24" s="3" t="s">
        <v>128</v>
      </c>
      <c r="F24" s="3" t="s">
        <v>129</v>
      </c>
      <c r="G24" s="3" t="s">
        <v>130</v>
      </c>
      <c r="H24" s="3" t="s">
        <v>131</v>
      </c>
      <c r="I24" s="3" t="s">
        <v>22</v>
      </c>
      <c r="J24" s="3" t="str">
        <f>IF(LEFT(I24,1)="🟢","Attendee",IF(LEFT(I24,1)="🟠","Host",IF(LEFT(I24,1)="🔵","Platform",IF(LEFT(I24,1)="🟣","New",IF(LEFT(I24,1)="🔴","VIN-Specific","")))))</f>
        <v>Attendee</v>
      </c>
    </row>
    <row r="25" spans="1:10" ht="48" x14ac:dyDescent="0.2">
      <c r="A25" s="3">
        <v>24</v>
      </c>
      <c r="B25" s="3" t="s">
        <v>101</v>
      </c>
      <c r="C25" s="3" t="s">
        <v>102</v>
      </c>
      <c r="D25" s="3" t="s">
        <v>132</v>
      </c>
      <c r="E25" s="3" t="s">
        <v>133</v>
      </c>
      <c r="F25" s="3" t="s">
        <v>134</v>
      </c>
      <c r="G25" s="3" t="s">
        <v>135</v>
      </c>
      <c r="H25" s="3" t="s">
        <v>136</v>
      </c>
      <c r="I25" s="3" t="s">
        <v>22</v>
      </c>
      <c r="J25" s="3" t="str">
        <f>IF(LEFT(I25,1)="🟢","Attendee",IF(LEFT(I25,1)="🟠","Host",IF(LEFT(I25,1)="🔵","Platform",IF(LEFT(I25,1)="🟣","New",IF(LEFT(I25,1)="🔴","VIN-Specific","")))))</f>
        <v>Attendee</v>
      </c>
    </row>
    <row r="26" spans="1:10" ht="64" x14ac:dyDescent="0.2">
      <c r="A26" s="3">
        <v>25</v>
      </c>
      <c r="B26" s="3" t="s">
        <v>101</v>
      </c>
      <c r="C26" s="3" t="s">
        <v>102</v>
      </c>
      <c r="D26" s="3" t="s">
        <v>137</v>
      </c>
      <c r="E26" s="3" t="s">
        <v>138</v>
      </c>
      <c r="F26" s="3" t="s">
        <v>139</v>
      </c>
      <c r="G26" s="3" t="s">
        <v>140</v>
      </c>
      <c r="H26" s="3" t="s">
        <v>141</v>
      </c>
      <c r="I26" s="3" t="s">
        <v>33</v>
      </c>
      <c r="J26" s="3" t="str">
        <f>IF(LEFT(I26,1)="🟢","Attendee",IF(LEFT(I26,1)="🟠","Host",IF(LEFT(I26,1)="🔵","Platform",IF(LEFT(I26,1)="🟣","New",IF(LEFT(I26,1)="🔴","VIN-Specific","")))))</f>
        <v>Host</v>
      </c>
    </row>
    <row r="27" spans="1:10" ht="48" x14ac:dyDescent="0.2">
      <c r="A27" s="3">
        <v>26</v>
      </c>
      <c r="B27" s="3" t="s">
        <v>101</v>
      </c>
      <c r="C27" s="3" t="s">
        <v>102</v>
      </c>
      <c r="D27" s="3" t="s">
        <v>142</v>
      </c>
      <c r="E27" s="3" t="s">
        <v>143</v>
      </c>
      <c r="F27" s="3" t="s">
        <v>144</v>
      </c>
      <c r="G27" s="3" t="s">
        <v>145</v>
      </c>
      <c r="H27" s="3" t="s">
        <v>146</v>
      </c>
      <c r="I27" s="3" t="s">
        <v>33</v>
      </c>
      <c r="J27" s="3" t="str">
        <f>IF(LEFT(I27,1)="🟢","Attendee",IF(LEFT(I27,1)="🟠","Host",IF(LEFT(I27,1)="🔵","Platform",IF(LEFT(I27,1)="🟣","New",IF(LEFT(I27,1)="🔴","VIN-Specific","")))))</f>
        <v>Host</v>
      </c>
    </row>
    <row r="28" spans="1:10" ht="64" x14ac:dyDescent="0.2">
      <c r="A28" s="3">
        <v>27</v>
      </c>
      <c r="B28" s="3" t="s">
        <v>101</v>
      </c>
      <c r="C28" s="3" t="s">
        <v>102</v>
      </c>
      <c r="D28" s="3" t="s">
        <v>147</v>
      </c>
      <c r="E28" s="3" t="s">
        <v>148</v>
      </c>
      <c r="F28" s="3" t="s">
        <v>149</v>
      </c>
      <c r="G28" s="3" t="s">
        <v>150</v>
      </c>
      <c r="H28" s="3" t="s">
        <v>151</v>
      </c>
      <c r="I28" s="3" t="s">
        <v>33</v>
      </c>
      <c r="J28" s="3" t="str">
        <f>IF(LEFT(I28,1)="🟢","Attendee",IF(LEFT(I28,1)="🟠","Host",IF(LEFT(I28,1)="🔵","Platform",IF(LEFT(I28,1)="🟣","New",IF(LEFT(I28,1)="🔴","VIN-Specific","")))))</f>
        <v>Host</v>
      </c>
    </row>
    <row r="29" spans="1:10" ht="64" x14ac:dyDescent="0.2">
      <c r="A29" s="3">
        <v>28</v>
      </c>
      <c r="B29" s="3" t="s">
        <v>101</v>
      </c>
      <c r="C29" s="3" t="s">
        <v>102</v>
      </c>
      <c r="D29" s="3" t="s">
        <v>152</v>
      </c>
      <c r="E29" s="3" t="s">
        <v>153</v>
      </c>
      <c r="F29" s="3" t="s">
        <v>346</v>
      </c>
      <c r="G29" s="3" t="s">
        <v>154</v>
      </c>
      <c r="H29" s="3" t="s">
        <v>155</v>
      </c>
      <c r="I29" s="3" t="s">
        <v>33</v>
      </c>
      <c r="J29" s="3" t="str">
        <f>IF(LEFT(I29,1)="🟢","Attendee",IF(LEFT(I29,1)="🟠","Host",IF(LEFT(I29,1)="🔵","Platform",IF(LEFT(I29,1)="🟣","New",IF(LEFT(I29,1)="🔴","VIN-Specific","")))))</f>
        <v>Host</v>
      </c>
    </row>
    <row r="30" spans="1:10" ht="64" x14ac:dyDescent="0.2">
      <c r="A30" s="3">
        <v>29</v>
      </c>
      <c r="B30" s="3" t="s">
        <v>101</v>
      </c>
      <c r="C30" s="3" t="s">
        <v>102</v>
      </c>
      <c r="D30" s="3" t="s">
        <v>156</v>
      </c>
      <c r="E30" s="3" t="s">
        <v>157</v>
      </c>
      <c r="F30" s="3" t="s">
        <v>158</v>
      </c>
      <c r="G30" s="3" t="s">
        <v>159</v>
      </c>
      <c r="H30" s="3" t="s">
        <v>160</v>
      </c>
      <c r="I30" s="3" t="s">
        <v>49</v>
      </c>
      <c r="J30" s="3" t="str">
        <f>IF(LEFT(I30,1)="🟢","Attendee",IF(LEFT(I30,1)="🟠","Host",IF(LEFT(I30,1)="🔵","Platform",IF(LEFT(I30,1)="🟣","New",IF(LEFT(I30,1)="🔴","VIN-Specific","")))))</f>
        <v>New</v>
      </c>
    </row>
    <row r="31" spans="1:10" ht="64" x14ac:dyDescent="0.2">
      <c r="A31" s="3">
        <v>30</v>
      </c>
      <c r="B31" s="3" t="s">
        <v>101</v>
      </c>
      <c r="C31" s="3" t="s">
        <v>102</v>
      </c>
      <c r="D31" s="3" t="s">
        <v>161</v>
      </c>
      <c r="E31" s="3" t="s">
        <v>162</v>
      </c>
      <c r="F31" s="3" t="s">
        <v>163</v>
      </c>
      <c r="G31" s="3" t="s">
        <v>164</v>
      </c>
      <c r="H31" s="3" t="s">
        <v>165</v>
      </c>
      <c r="I31" s="3" t="s">
        <v>49</v>
      </c>
      <c r="J31" s="3" t="str">
        <f>IF(LEFT(I31,1)="🟢","Attendee",IF(LEFT(I31,1)="🟠","Host",IF(LEFT(I31,1)="🔵","Platform",IF(LEFT(I31,1)="🟣","New",IF(LEFT(I31,1)="🔴","VIN-Specific","")))))</f>
        <v>New</v>
      </c>
    </row>
    <row r="32" spans="1:10" ht="64" x14ac:dyDescent="0.2">
      <c r="A32" s="3">
        <v>31</v>
      </c>
      <c r="B32" s="3" t="s">
        <v>101</v>
      </c>
      <c r="C32" s="3" t="s">
        <v>102</v>
      </c>
      <c r="D32" s="3" t="s">
        <v>166</v>
      </c>
      <c r="E32" s="3" t="s">
        <v>167</v>
      </c>
      <c r="F32" s="3" t="s">
        <v>168</v>
      </c>
      <c r="G32" s="3" t="s">
        <v>169</v>
      </c>
      <c r="H32" s="3" t="s">
        <v>170</v>
      </c>
      <c r="I32" s="3" t="s">
        <v>340</v>
      </c>
      <c r="J32" s="3" t="str">
        <f>IF(LEFT(I32,1)="🟢","Attendee",IF(LEFT(I32,1)="🟠","Host",IF(LEFT(I32,1)="🔵","Platform",IF(LEFT(I32,1)="🟣","New",IF(LEFT(I32,1)="🔴","VIN-Specific","")))))</f>
        <v>VIN-Specific</v>
      </c>
    </row>
    <row r="33" spans="1:10" ht="64" x14ac:dyDescent="0.2">
      <c r="A33" s="3">
        <v>32</v>
      </c>
      <c r="B33" s="3" t="s">
        <v>171</v>
      </c>
      <c r="C33" s="3" t="s">
        <v>172</v>
      </c>
      <c r="D33" s="3" t="s">
        <v>173</v>
      </c>
      <c r="E33" s="3" t="s">
        <v>174</v>
      </c>
      <c r="F33" s="3" t="s">
        <v>175</v>
      </c>
      <c r="G33" s="3" t="s">
        <v>176</v>
      </c>
      <c r="H33" s="3" t="s">
        <v>177</v>
      </c>
      <c r="I33" s="3" t="s">
        <v>96</v>
      </c>
      <c r="J33" s="3" t="str">
        <f>IF(LEFT(I33,1)="🟢","Attendee",IF(LEFT(I33,1)="🟠","Host",IF(LEFT(I33,1)="🔵","Platform",IF(LEFT(I33,1)="🟣","New",IF(LEFT(I33,1)="🔴","VIN-Specific","")))))</f>
        <v>Platform</v>
      </c>
    </row>
    <row r="34" spans="1:10" ht="64" x14ac:dyDescent="0.2">
      <c r="A34" s="3">
        <v>33</v>
      </c>
      <c r="B34" s="3" t="s">
        <v>171</v>
      </c>
      <c r="C34" s="3" t="s">
        <v>172</v>
      </c>
      <c r="D34" s="3" t="s">
        <v>178</v>
      </c>
      <c r="E34" s="3" t="s">
        <v>179</v>
      </c>
      <c r="F34" s="3" t="s">
        <v>180</v>
      </c>
      <c r="G34" s="3" t="s">
        <v>181</v>
      </c>
      <c r="H34" s="3" t="s">
        <v>182</v>
      </c>
      <c r="I34" s="3" t="s">
        <v>96</v>
      </c>
      <c r="J34" s="3" t="str">
        <f>IF(LEFT(I34,1)="🟢","Attendee",IF(LEFT(I34,1)="🟠","Host",IF(LEFT(I34,1)="🔵","Platform",IF(LEFT(I34,1)="🟣","New",IF(LEFT(I34,1)="🔴","VIN-Specific","")))))</f>
        <v>Platform</v>
      </c>
    </row>
    <row r="35" spans="1:10" ht="48" x14ac:dyDescent="0.2">
      <c r="A35" s="3">
        <v>34</v>
      </c>
      <c r="B35" s="3" t="s">
        <v>171</v>
      </c>
      <c r="C35" s="3" t="s">
        <v>172</v>
      </c>
      <c r="D35" s="3" t="s">
        <v>183</v>
      </c>
      <c r="E35" s="3" t="s">
        <v>184</v>
      </c>
      <c r="F35" s="3" t="s">
        <v>185</v>
      </c>
      <c r="G35" s="3" t="s">
        <v>186</v>
      </c>
      <c r="H35" s="3" t="s">
        <v>187</v>
      </c>
      <c r="I35" s="3" t="s">
        <v>96</v>
      </c>
      <c r="J35" s="3" t="str">
        <f>IF(LEFT(I35,1)="🟢","Attendee",IF(LEFT(I35,1)="🟠","Host",IF(LEFT(I35,1)="🔵","Platform",IF(LEFT(I35,1)="🟣","New",IF(LEFT(I35,1)="🔴","VIN-Specific","")))))</f>
        <v>Platform</v>
      </c>
    </row>
    <row r="36" spans="1:10" ht="64" x14ac:dyDescent="0.2">
      <c r="A36" s="3">
        <v>35</v>
      </c>
      <c r="B36" s="3" t="s">
        <v>171</v>
      </c>
      <c r="C36" s="3" t="s">
        <v>172</v>
      </c>
      <c r="D36" s="3" t="s">
        <v>188</v>
      </c>
      <c r="E36" s="3" t="s">
        <v>189</v>
      </c>
      <c r="F36" s="3" t="s">
        <v>190</v>
      </c>
      <c r="G36" s="3" t="s">
        <v>191</v>
      </c>
      <c r="H36" s="3" t="s">
        <v>192</v>
      </c>
      <c r="I36" s="3" t="s">
        <v>96</v>
      </c>
      <c r="J36" s="3" t="str">
        <f>IF(LEFT(I36,1)="🟢","Attendee",IF(LEFT(I36,1)="🟠","Host",IF(LEFT(I36,1)="🔵","Platform",IF(LEFT(I36,1)="🟣","New",IF(LEFT(I36,1)="🔴","VIN-Specific","")))))</f>
        <v>Platform</v>
      </c>
    </row>
    <row r="37" spans="1:10" ht="48" x14ac:dyDescent="0.2">
      <c r="A37" s="3">
        <v>36</v>
      </c>
      <c r="B37" s="3" t="s">
        <v>171</v>
      </c>
      <c r="C37" s="3" t="s">
        <v>172</v>
      </c>
      <c r="D37" s="3" t="s">
        <v>193</v>
      </c>
      <c r="E37" s="3" t="s">
        <v>194</v>
      </c>
      <c r="F37" s="3" t="s">
        <v>195</v>
      </c>
      <c r="G37" s="3" t="s">
        <v>196</v>
      </c>
      <c r="H37" s="3" t="s">
        <v>197</v>
      </c>
      <c r="I37" s="3" t="s">
        <v>96</v>
      </c>
      <c r="J37" s="3" t="str">
        <f>IF(LEFT(I37,1)="🟢","Attendee",IF(LEFT(I37,1)="🟠","Host",IF(LEFT(I37,1)="🔵","Platform",IF(LEFT(I37,1)="🟣","New",IF(LEFT(I37,1)="🔴","VIN-Specific","")))))</f>
        <v>Platform</v>
      </c>
    </row>
    <row r="38" spans="1:10" ht="48" x14ac:dyDescent="0.2">
      <c r="A38" s="3">
        <v>37</v>
      </c>
      <c r="B38" s="3" t="s">
        <v>171</v>
      </c>
      <c r="C38" s="3" t="s">
        <v>172</v>
      </c>
      <c r="D38" s="3" t="s">
        <v>198</v>
      </c>
      <c r="E38" s="3" t="s">
        <v>199</v>
      </c>
      <c r="F38" s="3" t="s">
        <v>200</v>
      </c>
      <c r="G38" s="3" t="s">
        <v>201</v>
      </c>
      <c r="H38" s="3" t="s">
        <v>202</v>
      </c>
      <c r="I38" s="3" t="s">
        <v>96</v>
      </c>
      <c r="J38" s="3" t="str">
        <f>IF(LEFT(I38,1)="🟢","Attendee",IF(LEFT(I38,1)="🟠","Host",IF(LEFT(I38,1)="🔵","Platform",IF(LEFT(I38,1)="🟣","New",IF(LEFT(I38,1)="🔴","VIN-Specific","")))))</f>
        <v>Platform</v>
      </c>
    </row>
    <row r="39" spans="1:10" ht="48" x14ac:dyDescent="0.2">
      <c r="A39" s="3">
        <v>38</v>
      </c>
      <c r="B39" s="3" t="s">
        <v>171</v>
      </c>
      <c r="C39" s="3" t="s">
        <v>172</v>
      </c>
      <c r="D39" s="3" t="s">
        <v>203</v>
      </c>
      <c r="E39" s="3" t="s">
        <v>204</v>
      </c>
      <c r="F39" s="3" t="s">
        <v>205</v>
      </c>
      <c r="G39" s="3" t="s">
        <v>206</v>
      </c>
      <c r="H39" s="3" t="s">
        <v>207</v>
      </c>
      <c r="I39" s="3" t="s">
        <v>96</v>
      </c>
      <c r="J39" s="3" t="str">
        <f>IF(LEFT(I39,1)="🟢","Attendee",IF(LEFT(I39,1)="🟠","Host",IF(LEFT(I39,1)="🔵","Platform",IF(LEFT(I39,1)="🟣","New",IF(LEFT(I39,1)="🔴","VIN-Specific","")))))</f>
        <v>Platform</v>
      </c>
    </row>
    <row r="40" spans="1:10" ht="48" x14ac:dyDescent="0.2">
      <c r="A40" s="3">
        <v>39</v>
      </c>
      <c r="B40" s="3" t="s">
        <v>171</v>
      </c>
      <c r="C40" s="3" t="s">
        <v>172</v>
      </c>
      <c r="D40" s="3" t="s">
        <v>208</v>
      </c>
      <c r="E40" s="3" t="s">
        <v>209</v>
      </c>
      <c r="F40" s="3" t="s">
        <v>210</v>
      </c>
      <c r="G40" s="3" t="s">
        <v>347</v>
      </c>
      <c r="H40" s="3" t="s">
        <v>211</v>
      </c>
      <c r="I40" s="3" t="s">
        <v>22</v>
      </c>
      <c r="J40" s="3" t="str">
        <f>IF(LEFT(I40,1)="🟢","Attendee",IF(LEFT(I40,1)="🟠","Host",IF(LEFT(I40,1)="🔵","Platform",IF(LEFT(I40,1)="🟣","New",IF(LEFT(I40,1)="🔴","VIN-Specific","")))))</f>
        <v>Attendee</v>
      </c>
    </row>
    <row r="41" spans="1:10" ht="48" x14ac:dyDescent="0.2">
      <c r="A41" s="3">
        <v>40</v>
      </c>
      <c r="B41" s="3" t="s">
        <v>171</v>
      </c>
      <c r="C41" s="3" t="s">
        <v>172</v>
      </c>
      <c r="D41" s="3" t="s">
        <v>212</v>
      </c>
      <c r="E41" s="3" t="s">
        <v>213</v>
      </c>
      <c r="F41" s="3" t="s">
        <v>214</v>
      </c>
      <c r="G41" s="3" t="s">
        <v>215</v>
      </c>
      <c r="H41" s="3" t="s">
        <v>216</v>
      </c>
      <c r="I41" s="3" t="s">
        <v>33</v>
      </c>
      <c r="J41" s="3" t="str">
        <f>IF(LEFT(I41,1)="🟢","Attendee",IF(LEFT(I41,1)="🟠","Host",IF(LEFT(I41,1)="🔵","Platform",IF(LEFT(I41,1)="🟣","New",IF(LEFT(I41,1)="🔴","VIN-Specific","")))))</f>
        <v>Host</v>
      </c>
    </row>
    <row r="42" spans="1:10" ht="64" x14ac:dyDescent="0.2">
      <c r="A42" s="3">
        <v>41</v>
      </c>
      <c r="B42" s="3" t="s">
        <v>171</v>
      </c>
      <c r="C42" s="3" t="s">
        <v>172</v>
      </c>
      <c r="D42" s="3" t="s">
        <v>217</v>
      </c>
      <c r="E42" s="3" t="s">
        <v>218</v>
      </c>
      <c r="F42" s="3" t="s">
        <v>219</v>
      </c>
      <c r="G42" s="3" t="s">
        <v>220</v>
      </c>
      <c r="H42" s="3" t="s">
        <v>221</v>
      </c>
      <c r="I42" s="3" t="s">
        <v>49</v>
      </c>
      <c r="J42" s="3" t="str">
        <f>IF(LEFT(I42,1)="🟢","Attendee",IF(LEFT(I42,1)="🟠","Host",IF(LEFT(I42,1)="🔵","Platform",IF(LEFT(I42,1)="🟣","New",IF(LEFT(I42,1)="🔴","VIN-Specific","")))))</f>
        <v>New</v>
      </c>
    </row>
    <row r="43" spans="1:10" ht="64" x14ac:dyDescent="0.2">
      <c r="A43" s="3">
        <v>42</v>
      </c>
      <c r="B43" s="3" t="s">
        <v>171</v>
      </c>
      <c r="C43" s="3" t="s">
        <v>172</v>
      </c>
      <c r="D43" s="3" t="s">
        <v>222</v>
      </c>
      <c r="E43" s="3" t="s">
        <v>223</v>
      </c>
      <c r="F43" s="3" t="s">
        <v>224</v>
      </c>
      <c r="G43" s="3" t="s">
        <v>225</v>
      </c>
      <c r="H43" s="3" t="s">
        <v>226</v>
      </c>
      <c r="I43" s="3" t="s">
        <v>49</v>
      </c>
      <c r="J43" s="3" t="str">
        <f>IF(LEFT(I43,1)="🟢","Attendee",IF(LEFT(I43,1)="🟠","Host",IF(LEFT(I43,1)="🔵","Platform",IF(LEFT(I43,1)="🟣","New",IF(LEFT(I43,1)="🔴","VIN-Specific","")))))</f>
        <v>New</v>
      </c>
    </row>
    <row r="44" spans="1:10" ht="64" x14ac:dyDescent="0.2">
      <c r="A44" s="3">
        <v>43</v>
      </c>
      <c r="B44" s="3" t="s">
        <v>171</v>
      </c>
      <c r="C44" s="3" t="s">
        <v>172</v>
      </c>
      <c r="D44" s="3" t="s">
        <v>227</v>
      </c>
      <c r="E44" s="3" t="s">
        <v>228</v>
      </c>
      <c r="F44" s="3" t="s">
        <v>229</v>
      </c>
      <c r="G44" s="3" t="s">
        <v>230</v>
      </c>
      <c r="H44" s="3" t="s">
        <v>231</v>
      </c>
      <c r="I44" s="3" t="s">
        <v>340</v>
      </c>
      <c r="J44" s="3" t="str">
        <f>IF(LEFT(I44,1)="🟢","Attendee",IF(LEFT(I44,1)="🟠","Host",IF(LEFT(I44,1)="🔵","Platform",IF(LEFT(I44,1)="🟣","New",IF(LEFT(I44,1)="🔴","VIN-Specific","")))))</f>
        <v>VIN-Specific</v>
      </c>
    </row>
    <row r="45" spans="1:10" ht="64" x14ac:dyDescent="0.2">
      <c r="A45" s="3">
        <v>44</v>
      </c>
      <c r="B45" s="3" t="s">
        <v>171</v>
      </c>
      <c r="C45" s="3" t="s">
        <v>172</v>
      </c>
      <c r="D45" s="3" t="s">
        <v>232</v>
      </c>
      <c r="E45" s="3" t="s">
        <v>233</v>
      </c>
      <c r="F45" s="3" t="s">
        <v>234</v>
      </c>
      <c r="G45" s="3" t="s">
        <v>235</v>
      </c>
      <c r="H45" s="3" t="s">
        <v>236</v>
      </c>
      <c r="I45" s="3" t="s">
        <v>340</v>
      </c>
      <c r="J45" s="3" t="str">
        <f>IF(LEFT(I45,1)="🟢","Attendee",IF(LEFT(I45,1)="🟠","Host",IF(LEFT(I45,1)="🔵","Platform",IF(LEFT(I45,1)="🟣","New",IF(LEFT(I45,1)="🔴","VIN-Specific","")))))</f>
        <v>VIN-Specific</v>
      </c>
    </row>
    <row r="46" spans="1:10" ht="64" x14ac:dyDescent="0.2">
      <c r="A46" s="3">
        <v>45</v>
      </c>
      <c r="B46" s="3" t="s">
        <v>171</v>
      </c>
      <c r="C46" s="3" t="s">
        <v>172</v>
      </c>
      <c r="D46" s="3" t="s">
        <v>237</v>
      </c>
      <c r="E46" s="3" t="s">
        <v>238</v>
      </c>
      <c r="F46" s="3" t="s">
        <v>239</v>
      </c>
      <c r="G46" s="3" t="s">
        <v>240</v>
      </c>
      <c r="H46" s="3" t="s">
        <v>241</v>
      </c>
      <c r="I46" s="3" t="s">
        <v>340</v>
      </c>
      <c r="J46" s="3" t="str">
        <f>IF(LEFT(I46,1)="🟢","Attendee",IF(LEFT(I46,1)="🟠","Host",IF(LEFT(I46,1)="🔵","Platform",IF(LEFT(I46,1)="🟣","New",IF(LEFT(I46,1)="🔴","VIN-Specific","")))))</f>
        <v>VIN-Specific</v>
      </c>
    </row>
    <row r="47" spans="1:10" ht="48" x14ac:dyDescent="0.2">
      <c r="A47" s="3">
        <v>46</v>
      </c>
      <c r="B47" s="3" t="s">
        <v>242</v>
      </c>
      <c r="C47" s="3" t="s">
        <v>243</v>
      </c>
      <c r="D47" s="3" t="s">
        <v>244</v>
      </c>
      <c r="E47" s="3" t="s">
        <v>245</v>
      </c>
      <c r="F47" s="3" t="s">
        <v>246</v>
      </c>
      <c r="G47" s="3" t="s">
        <v>247</v>
      </c>
      <c r="H47" s="3" t="s">
        <v>248</v>
      </c>
      <c r="I47" s="3" t="s">
        <v>96</v>
      </c>
      <c r="J47" s="3" t="str">
        <f>IF(LEFT(I47,1)="🟢","Attendee",IF(LEFT(I47,1)="🟠","Host",IF(LEFT(I47,1)="🔵","Platform",IF(LEFT(I47,1)="🟣","New",IF(LEFT(I47,1)="🔴","VIN-Specific","")))))</f>
        <v>Platform</v>
      </c>
    </row>
    <row r="48" spans="1:10" ht="48" x14ac:dyDescent="0.2">
      <c r="A48" s="3">
        <v>47</v>
      </c>
      <c r="B48" s="3" t="s">
        <v>242</v>
      </c>
      <c r="C48" s="3" t="s">
        <v>243</v>
      </c>
      <c r="D48" s="3" t="s">
        <v>249</v>
      </c>
      <c r="E48" s="3" t="s">
        <v>250</v>
      </c>
      <c r="F48" s="3" t="s">
        <v>251</v>
      </c>
      <c r="G48" s="3" t="s">
        <v>252</v>
      </c>
      <c r="H48" s="3" t="s">
        <v>253</v>
      </c>
      <c r="I48" s="3" t="s">
        <v>96</v>
      </c>
      <c r="J48" s="3" t="str">
        <f>IF(LEFT(I48,1)="🟢","Attendee",IF(LEFT(I48,1)="🟠","Host",IF(LEFT(I48,1)="🔵","Platform",IF(LEFT(I48,1)="🟣","New",IF(LEFT(I48,1)="🔴","VIN-Specific","")))))</f>
        <v>Platform</v>
      </c>
    </row>
    <row r="49" spans="1:10" ht="64" x14ac:dyDescent="0.2">
      <c r="A49" s="3">
        <v>48</v>
      </c>
      <c r="B49" s="3" t="s">
        <v>242</v>
      </c>
      <c r="C49" s="3" t="s">
        <v>243</v>
      </c>
      <c r="D49" s="3" t="s">
        <v>254</v>
      </c>
      <c r="E49" s="3" t="s">
        <v>255</v>
      </c>
      <c r="F49" s="3" t="s">
        <v>348</v>
      </c>
      <c r="G49" s="3" t="s">
        <v>256</v>
      </c>
      <c r="H49" s="3" t="s">
        <v>257</v>
      </c>
      <c r="I49" s="3" t="s">
        <v>96</v>
      </c>
      <c r="J49" s="3" t="str">
        <f>IF(LEFT(I49,1)="🟢","Attendee",IF(LEFT(I49,1)="🟠","Host",IF(LEFT(I49,1)="🔵","Platform",IF(LEFT(I49,1)="🟣","New",IF(LEFT(I49,1)="🔴","VIN-Specific","")))))</f>
        <v>Platform</v>
      </c>
    </row>
    <row r="50" spans="1:10" ht="48" x14ac:dyDescent="0.2">
      <c r="A50" s="3">
        <v>49</v>
      </c>
      <c r="B50" s="3" t="s">
        <v>242</v>
      </c>
      <c r="C50" s="3" t="s">
        <v>243</v>
      </c>
      <c r="D50" s="3" t="s">
        <v>258</v>
      </c>
      <c r="E50" s="3" t="s">
        <v>259</v>
      </c>
      <c r="F50" s="3" t="s">
        <v>260</v>
      </c>
      <c r="G50" s="3" t="s">
        <v>261</v>
      </c>
      <c r="H50" s="3" t="s">
        <v>262</v>
      </c>
      <c r="I50" s="3" t="s">
        <v>96</v>
      </c>
      <c r="J50" s="3" t="str">
        <f>IF(LEFT(I50,1)="🟢","Attendee",IF(LEFT(I50,1)="🟠","Host",IF(LEFT(I50,1)="🔵","Platform",IF(LEFT(I50,1)="🟣","New",IF(LEFT(I50,1)="🔴","VIN-Specific","")))))</f>
        <v>Platform</v>
      </c>
    </row>
    <row r="51" spans="1:10" ht="64" x14ac:dyDescent="0.2">
      <c r="A51" s="3">
        <v>50</v>
      </c>
      <c r="B51" s="3" t="s">
        <v>242</v>
      </c>
      <c r="C51" s="3" t="s">
        <v>243</v>
      </c>
      <c r="D51" s="3" t="s">
        <v>263</v>
      </c>
      <c r="E51" s="3" t="s">
        <v>264</v>
      </c>
      <c r="F51" s="3" t="s">
        <v>265</v>
      </c>
      <c r="G51" s="3" t="s">
        <v>266</v>
      </c>
      <c r="H51" s="3" t="s">
        <v>267</v>
      </c>
      <c r="I51" s="3" t="s">
        <v>96</v>
      </c>
      <c r="J51" s="3" t="str">
        <f>IF(LEFT(I51,1)="🟢","Attendee",IF(LEFT(I51,1)="🟠","Host",IF(LEFT(I51,1)="🔵","Platform",IF(LEFT(I51,1)="🟣","New",IF(LEFT(I51,1)="🔴","VIN-Specific","")))))</f>
        <v>Platform</v>
      </c>
    </row>
    <row r="52" spans="1:10" ht="64" x14ac:dyDescent="0.2">
      <c r="A52" s="3">
        <v>51</v>
      </c>
      <c r="B52" s="3" t="s">
        <v>242</v>
      </c>
      <c r="C52" s="3" t="s">
        <v>243</v>
      </c>
      <c r="D52" s="3" t="s">
        <v>268</v>
      </c>
      <c r="E52" s="3" t="s">
        <v>269</v>
      </c>
      <c r="F52" s="3" t="s">
        <v>270</v>
      </c>
      <c r="G52" s="3" t="s">
        <v>271</v>
      </c>
      <c r="H52" s="3" t="s">
        <v>272</v>
      </c>
      <c r="I52" s="3" t="s">
        <v>96</v>
      </c>
      <c r="J52" s="3" t="str">
        <f>IF(LEFT(I52,1)="🟢","Attendee",IF(LEFT(I52,1)="🟠","Host",IF(LEFT(I52,1)="🔵","Platform",IF(LEFT(I52,1)="🟣","New",IF(LEFT(I52,1)="🔴","VIN-Specific","")))))</f>
        <v>Platform</v>
      </c>
    </row>
    <row r="53" spans="1:10" ht="64" x14ac:dyDescent="0.2">
      <c r="A53" s="3">
        <v>52</v>
      </c>
      <c r="B53" s="3" t="s">
        <v>242</v>
      </c>
      <c r="C53" s="3" t="s">
        <v>243</v>
      </c>
      <c r="D53" s="3" t="s">
        <v>273</v>
      </c>
      <c r="E53" s="3" t="s">
        <v>274</v>
      </c>
      <c r="F53" s="3" t="s">
        <v>275</v>
      </c>
      <c r="G53" s="3" t="s">
        <v>276</v>
      </c>
      <c r="H53" s="3" t="s">
        <v>277</v>
      </c>
      <c r="I53" s="3" t="s">
        <v>340</v>
      </c>
      <c r="J53" s="3" t="str">
        <f>IF(LEFT(I53,1)="🟢","Attendee",IF(LEFT(I53,1)="🟠","Host",IF(LEFT(I53,1)="🔵","Platform",IF(LEFT(I53,1)="🟣","New",IF(LEFT(I53,1)="🔴","VIN-Specific","")))))</f>
        <v>VIN-Specific</v>
      </c>
    </row>
    <row r="54" spans="1:10" ht="64" x14ac:dyDescent="0.2">
      <c r="A54" s="3">
        <v>53</v>
      </c>
      <c r="B54" s="3" t="s">
        <v>242</v>
      </c>
      <c r="C54" s="3" t="s">
        <v>243</v>
      </c>
      <c r="D54" s="3" t="s">
        <v>278</v>
      </c>
      <c r="E54" s="3" t="s">
        <v>279</v>
      </c>
      <c r="F54" s="3" t="s">
        <v>280</v>
      </c>
      <c r="G54" s="3" t="s">
        <v>281</v>
      </c>
      <c r="H54" s="3" t="s">
        <v>282</v>
      </c>
      <c r="I54" s="3" t="s">
        <v>340</v>
      </c>
      <c r="J54" s="3" t="str">
        <f>IF(LEFT(I54,1)="🟢","Attendee",IF(LEFT(I54,1)="🟠","Host",IF(LEFT(I54,1)="🔵","Platform",IF(LEFT(I54,1)="🟣","New",IF(LEFT(I54,1)="🔴","VIN-Specific","")))))</f>
        <v>VIN-Specific</v>
      </c>
    </row>
    <row r="55" spans="1:10" ht="64" x14ac:dyDescent="0.2">
      <c r="A55" s="3">
        <v>54</v>
      </c>
      <c r="B55" s="3" t="s">
        <v>242</v>
      </c>
      <c r="C55" s="3" t="s">
        <v>243</v>
      </c>
      <c r="D55" s="3" t="s">
        <v>283</v>
      </c>
      <c r="E55" s="3" t="s">
        <v>284</v>
      </c>
      <c r="F55" s="3" t="s">
        <v>285</v>
      </c>
      <c r="G55" s="3" t="s">
        <v>286</v>
      </c>
      <c r="H55" s="3" t="s">
        <v>287</v>
      </c>
      <c r="I55" s="3" t="s">
        <v>340</v>
      </c>
      <c r="J55" s="3" t="str">
        <f>IF(LEFT(I55,1)="🟢","Attendee",IF(LEFT(I55,1)="🟠","Host",IF(LEFT(I55,1)="🔵","Platform",IF(LEFT(I55,1)="🟣","New",IF(LEFT(I55,1)="🔴","VIN-Specific","")))))</f>
        <v>VIN-Specific</v>
      </c>
    </row>
    <row r="56" spans="1:10" ht="64" x14ac:dyDescent="0.2">
      <c r="A56" s="3">
        <v>55</v>
      </c>
      <c r="B56" s="3" t="s">
        <v>242</v>
      </c>
      <c r="C56" s="3" t="s">
        <v>243</v>
      </c>
      <c r="D56" s="3" t="s">
        <v>288</v>
      </c>
      <c r="E56" s="3" t="s">
        <v>289</v>
      </c>
      <c r="F56" s="3" t="s">
        <v>290</v>
      </c>
      <c r="G56" s="3" t="s">
        <v>291</v>
      </c>
      <c r="H56" s="3" t="s">
        <v>292</v>
      </c>
      <c r="I56" s="3" t="s">
        <v>340</v>
      </c>
      <c r="J56" s="3" t="str">
        <f>IF(LEFT(I56,1)="🟢","Attendee",IF(LEFT(I56,1)="🟠","Host",IF(LEFT(I56,1)="🔵","Platform",IF(LEFT(I56,1)="🟣","New",IF(LEFT(I56,1)="🔴","VIN-Specific","")))))</f>
        <v>VIN-Specific</v>
      </c>
    </row>
    <row r="57" spans="1:10" ht="64" x14ac:dyDescent="0.2">
      <c r="A57" s="3">
        <v>56</v>
      </c>
      <c r="B57" s="3" t="s">
        <v>242</v>
      </c>
      <c r="C57" s="3" t="s">
        <v>243</v>
      </c>
      <c r="D57" s="3" t="s">
        <v>293</v>
      </c>
      <c r="E57" s="3" t="s">
        <v>294</v>
      </c>
      <c r="F57" s="3" t="s">
        <v>295</v>
      </c>
      <c r="G57" s="3" t="s">
        <v>296</v>
      </c>
      <c r="H57" s="3" t="s">
        <v>297</v>
      </c>
      <c r="I57" s="3" t="s">
        <v>340</v>
      </c>
      <c r="J57" s="3" t="str">
        <f>IF(LEFT(I57,1)="🟢","Attendee",IF(LEFT(I57,1)="🟠","Host",IF(LEFT(I57,1)="🔵","Platform",IF(LEFT(I57,1)="🟣","New",IF(LEFT(I57,1)="🔴","VIN-Specific","")))))</f>
        <v>VIN-Specific</v>
      </c>
    </row>
    <row r="58" spans="1:10" ht="64" x14ac:dyDescent="0.2">
      <c r="A58" s="3">
        <v>57</v>
      </c>
      <c r="B58" s="3" t="s">
        <v>242</v>
      </c>
      <c r="C58" s="3" t="s">
        <v>243</v>
      </c>
      <c r="D58" s="3" t="s">
        <v>298</v>
      </c>
      <c r="E58" s="3" t="s">
        <v>299</v>
      </c>
      <c r="F58" s="3" t="s">
        <v>300</v>
      </c>
      <c r="G58" s="3" t="s">
        <v>301</v>
      </c>
      <c r="H58" s="3" t="s">
        <v>302</v>
      </c>
      <c r="I58" s="3" t="s">
        <v>340</v>
      </c>
      <c r="J58" s="3" t="str">
        <f>IF(LEFT(I58,1)="🟢","Attendee",IF(LEFT(I58,1)="🟠","Host",IF(LEFT(I58,1)="🔵","Platform",IF(LEFT(I58,1)="🟣","New",IF(LEFT(I58,1)="🔴","VIN-Specific","")))))</f>
        <v>VIN-Specific</v>
      </c>
    </row>
  </sheetData>
  <autoFilter ref="A1:J58" xr:uid="{00000000-0009-0000-0000-000001000000}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9"/>
  <sheetViews>
    <sheetView workbookViewId="0">
      <pane ySplit="1" topLeftCell="A2" activePane="bottomLeft" state="frozen"/>
      <selection pane="bottomLeft" activeCell="I9" sqref="I9"/>
    </sheetView>
  </sheetViews>
  <sheetFormatPr baseColWidth="10" defaultColWidth="8.83203125" defaultRowHeight="15" x14ac:dyDescent="0.2"/>
  <cols>
    <col min="1" max="1" width="10" customWidth="1"/>
    <col min="2" max="2" width="6" customWidth="1"/>
    <col min="3" max="3" width="14" customWidth="1"/>
    <col min="4" max="4" width="8" customWidth="1"/>
    <col min="5" max="5" width="34" customWidth="1"/>
    <col min="6" max="6" width="55" customWidth="1"/>
    <col min="7" max="7" width="70" customWidth="1"/>
    <col min="8" max="8" width="55" customWidth="1"/>
    <col min="9" max="10" width="16" customWidth="1"/>
  </cols>
  <sheetData>
    <row r="1" spans="1:10" ht="28" customHeight="1" x14ac:dyDescent="0.2">
      <c r="A1" s="2" t="s">
        <v>5</v>
      </c>
      <c r="B1" s="2" t="s">
        <v>6</v>
      </c>
      <c r="C1" s="2" t="s">
        <v>7</v>
      </c>
      <c r="D1" s="2" t="s">
        <v>8</v>
      </c>
      <c r="E1" s="2" t="s">
        <v>9</v>
      </c>
      <c r="F1" s="2" t="s">
        <v>10</v>
      </c>
      <c r="G1" s="2" t="s">
        <v>11</v>
      </c>
      <c r="H1" s="2" t="s">
        <v>12</v>
      </c>
      <c r="I1" s="2" t="s">
        <v>13</v>
      </c>
      <c r="J1" s="2" t="s">
        <v>14</v>
      </c>
    </row>
    <row r="2" spans="1:10" ht="32" x14ac:dyDescent="0.2">
      <c r="A2" s="3">
        <v>1</v>
      </c>
      <c r="B2" s="3" t="s">
        <v>15</v>
      </c>
      <c r="C2" s="3" t="s">
        <v>16</v>
      </c>
      <c r="D2" s="3" t="s">
        <v>17</v>
      </c>
      <c r="E2" s="3" t="s">
        <v>18</v>
      </c>
      <c r="F2" s="3" t="s">
        <v>19</v>
      </c>
      <c r="G2" s="3" t="s">
        <v>20</v>
      </c>
      <c r="H2" s="3" t="s">
        <v>21</v>
      </c>
      <c r="I2" s="3" t="s">
        <v>22</v>
      </c>
      <c r="J2" s="3" t="s">
        <v>303</v>
      </c>
    </row>
    <row r="3" spans="1:10" ht="48" x14ac:dyDescent="0.2">
      <c r="A3" s="3">
        <v>2</v>
      </c>
      <c r="B3" s="3" t="s">
        <v>15</v>
      </c>
      <c r="C3" s="3" t="s">
        <v>16</v>
      </c>
      <c r="D3" s="3" t="s">
        <v>23</v>
      </c>
      <c r="E3" s="3" t="s">
        <v>24</v>
      </c>
      <c r="F3" s="3" t="s">
        <v>25</v>
      </c>
      <c r="G3" s="3" t="s">
        <v>26</v>
      </c>
      <c r="H3" s="3" t="s">
        <v>27</v>
      </c>
      <c r="I3" s="3" t="s">
        <v>22</v>
      </c>
      <c r="J3" s="3" t="s">
        <v>303</v>
      </c>
    </row>
    <row r="4" spans="1:10" ht="48" x14ac:dyDescent="0.2">
      <c r="A4" s="3">
        <v>3</v>
      </c>
      <c r="B4" s="3" t="s">
        <v>15</v>
      </c>
      <c r="C4" s="3" t="s">
        <v>16</v>
      </c>
      <c r="D4" s="3" t="s">
        <v>28</v>
      </c>
      <c r="E4" s="3" t="s">
        <v>29</v>
      </c>
      <c r="F4" s="3" t="s">
        <v>30</v>
      </c>
      <c r="G4" s="3" t="s">
        <v>31</v>
      </c>
      <c r="H4" s="3" t="s">
        <v>32</v>
      </c>
      <c r="I4" s="3" t="s">
        <v>33</v>
      </c>
      <c r="J4" s="3" t="s">
        <v>304</v>
      </c>
    </row>
    <row r="5" spans="1:10" ht="48" x14ac:dyDescent="0.2">
      <c r="A5" s="3">
        <v>4</v>
      </c>
      <c r="B5" s="3" t="s">
        <v>15</v>
      </c>
      <c r="C5" s="3" t="s">
        <v>16</v>
      </c>
      <c r="D5" s="3" t="s">
        <v>34</v>
      </c>
      <c r="E5" s="3" t="s">
        <v>35</v>
      </c>
      <c r="F5" s="3" t="s">
        <v>36</v>
      </c>
      <c r="G5" s="3" t="s">
        <v>37</v>
      </c>
      <c r="H5" s="3" t="s">
        <v>38</v>
      </c>
      <c r="I5" s="3" t="s">
        <v>33</v>
      </c>
      <c r="J5" s="3" t="s">
        <v>304</v>
      </c>
    </row>
    <row r="6" spans="1:10" ht="48" x14ac:dyDescent="0.2">
      <c r="A6" s="3">
        <v>5</v>
      </c>
      <c r="B6" s="3" t="s">
        <v>15</v>
      </c>
      <c r="C6" s="3" t="s">
        <v>16</v>
      </c>
      <c r="D6" s="3" t="s">
        <v>39</v>
      </c>
      <c r="E6" s="3" t="s">
        <v>40</v>
      </c>
      <c r="F6" s="3" t="s">
        <v>41</v>
      </c>
      <c r="G6" s="3" t="s">
        <v>42</v>
      </c>
      <c r="H6" s="3" t="s">
        <v>43</v>
      </c>
      <c r="I6" s="3" t="s">
        <v>22</v>
      </c>
      <c r="J6" s="3" t="s">
        <v>303</v>
      </c>
    </row>
    <row r="7" spans="1:10" ht="48" x14ac:dyDescent="0.2">
      <c r="A7" s="3">
        <v>6</v>
      </c>
      <c r="B7" s="3" t="s">
        <v>15</v>
      </c>
      <c r="C7" s="3" t="s">
        <v>16</v>
      </c>
      <c r="D7" s="3" t="s">
        <v>44</v>
      </c>
      <c r="E7" s="3" t="s">
        <v>45</v>
      </c>
      <c r="F7" s="3" t="s">
        <v>46</v>
      </c>
      <c r="G7" s="3" t="s">
        <v>47</v>
      </c>
      <c r="H7" s="3" t="s">
        <v>48</v>
      </c>
      <c r="I7" s="3" t="s">
        <v>49</v>
      </c>
      <c r="J7" s="3" t="s">
        <v>305</v>
      </c>
    </row>
    <row r="8" spans="1:10" ht="48" x14ac:dyDescent="0.2">
      <c r="A8" s="3">
        <v>7</v>
      </c>
      <c r="B8" s="3" t="s">
        <v>15</v>
      </c>
      <c r="C8" s="3" t="s">
        <v>16</v>
      </c>
      <c r="D8" s="3" t="s">
        <v>50</v>
      </c>
      <c r="E8" s="3" t="s">
        <v>51</v>
      </c>
      <c r="F8" s="3" t="s">
        <v>52</v>
      </c>
      <c r="G8" s="3" t="s">
        <v>53</v>
      </c>
      <c r="H8" s="3" t="s">
        <v>54</v>
      </c>
      <c r="I8" s="3" t="s">
        <v>22</v>
      </c>
      <c r="J8" s="3" t="s">
        <v>303</v>
      </c>
    </row>
    <row r="9" spans="1:10" ht="48" x14ac:dyDescent="0.2">
      <c r="A9" s="3">
        <v>8</v>
      </c>
      <c r="B9" s="3" t="s">
        <v>15</v>
      </c>
      <c r="C9" s="3" t="s">
        <v>16</v>
      </c>
      <c r="D9" s="3" t="s">
        <v>55</v>
      </c>
      <c r="E9" s="3" t="s">
        <v>56</v>
      </c>
      <c r="F9" s="3" t="s">
        <v>57</v>
      </c>
      <c r="G9" s="3" t="s">
        <v>58</v>
      </c>
      <c r="H9" s="3" t="s">
        <v>59</v>
      </c>
      <c r="I9" s="3" t="s">
        <v>340</v>
      </c>
      <c r="J9" s="3" t="s">
        <v>341</v>
      </c>
    </row>
  </sheetData>
  <autoFilter ref="A1:J9" xr:uid="{00000000-0009-0000-0000-000002000000}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0"/>
  <sheetViews>
    <sheetView workbookViewId="0">
      <pane ySplit="1" topLeftCell="A2" activePane="bottomLeft" state="frozen"/>
      <selection pane="bottomLeft" activeCell="G7" sqref="G7"/>
    </sheetView>
  </sheetViews>
  <sheetFormatPr baseColWidth="10" defaultColWidth="8.83203125" defaultRowHeight="15" x14ac:dyDescent="0.2"/>
  <cols>
    <col min="1" max="1" width="10" customWidth="1"/>
    <col min="2" max="2" width="6" customWidth="1"/>
    <col min="3" max="3" width="14" customWidth="1"/>
    <col min="4" max="4" width="8" customWidth="1"/>
    <col min="5" max="5" width="34" customWidth="1"/>
    <col min="6" max="6" width="55" customWidth="1"/>
    <col min="7" max="7" width="75" customWidth="1"/>
    <col min="8" max="8" width="55" customWidth="1"/>
    <col min="9" max="10" width="16" customWidth="1"/>
  </cols>
  <sheetData>
    <row r="1" spans="1:10" ht="28" customHeight="1" x14ac:dyDescent="0.2">
      <c r="A1" s="2" t="s">
        <v>5</v>
      </c>
      <c r="B1" s="2" t="s">
        <v>6</v>
      </c>
      <c r="C1" s="2" t="s">
        <v>7</v>
      </c>
      <c r="D1" s="2" t="s">
        <v>8</v>
      </c>
      <c r="E1" s="2" t="s">
        <v>9</v>
      </c>
      <c r="F1" s="2" t="s">
        <v>10</v>
      </c>
      <c r="G1" s="2" t="s">
        <v>11</v>
      </c>
      <c r="H1" s="2" t="s">
        <v>12</v>
      </c>
      <c r="I1" s="2" t="s">
        <v>13</v>
      </c>
      <c r="J1" s="2" t="s">
        <v>14</v>
      </c>
    </row>
    <row r="2" spans="1:10" ht="48" x14ac:dyDescent="0.2">
      <c r="A2" s="3">
        <v>9</v>
      </c>
      <c r="B2" s="3" t="s">
        <v>60</v>
      </c>
      <c r="C2" s="3" t="s">
        <v>61</v>
      </c>
      <c r="D2" s="3" t="s">
        <v>62</v>
      </c>
      <c r="E2" s="3" t="s">
        <v>63</v>
      </c>
      <c r="F2" s="3" t="s">
        <v>333</v>
      </c>
      <c r="G2" s="3" t="s">
        <v>334</v>
      </c>
      <c r="H2" s="3" t="s">
        <v>335</v>
      </c>
      <c r="I2" s="3" t="s">
        <v>22</v>
      </c>
      <c r="J2" s="3" t="s">
        <v>303</v>
      </c>
    </row>
    <row r="3" spans="1:10" ht="48" x14ac:dyDescent="0.2">
      <c r="A3" s="3">
        <v>10</v>
      </c>
      <c r="B3" s="3" t="s">
        <v>60</v>
      </c>
      <c r="C3" s="3" t="s">
        <v>61</v>
      </c>
      <c r="D3" s="3" t="s">
        <v>64</v>
      </c>
      <c r="E3" s="3" t="s">
        <v>65</v>
      </c>
      <c r="F3" s="3" t="s">
        <v>66</v>
      </c>
      <c r="G3" s="3" t="s">
        <v>67</v>
      </c>
      <c r="H3" s="3" t="s">
        <v>68</v>
      </c>
      <c r="I3" s="3" t="s">
        <v>22</v>
      </c>
      <c r="J3" s="3" t="s">
        <v>303</v>
      </c>
    </row>
    <row r="4" spans="1:10" ht="48" x14ac:dyDescent="0.2">
      <c r="A4" s="3">
        <v>11</v>
      </c>
      <c r="B4" s="3" t="s">
        <v>60</v>
      </c>
      <c r="C4" s="3" t="s">
        <v>61</v>
      </c>
      <c r="D4" s="3" t="s">
        <v>69</v>
      </c>
      <c r="E4" s="3" t="s">
        <v>70</v>
      </c>
      <c r="F4" s="3" t="s">
        <v>71</v>
      </c>
      <c r="G4" s="3" t="s">
        <v>72</v>
      </c>
      <c r="H4" s="3" t="s">
        <v>73</v>
      </c>
      <c r="I4" s="3" t="s">
        <v>22</v>
      </c>
      <c r="J4" s="3" t="s">
        <v>303</v>
      </c>
    </row>
    <row r="5" spans="1:10" ht="48" x14ac:dyDescent="0.2">
      <c r="A5" s="3">
        <v>12</v>
      </c>
      <c r="B5" s="3" t="s">
        <v>60</v>
      </c>
      <c r="C5" s="3" t="s">
        <v>61</v>
      </c>
      <c r="D5" s="3" t="s">
        <v>74</v>
      </c>
      <c r="E5" s="3" t="s">
        <v>75</v>
      </c>
      <c r="F5" s="3" t="s">
        <v>76</v>
      </c>
      <c r="G5" s="3" t="s">
        <v>77</v>
      </c>
      <c r="H5" s="3" t="s">
        <v>78</v>
      </c>
      <c r="I5" s="3" t="s">
        <v>33</v>
      </c>
      <c r="J5" s="3" t="s">
        <v>304</v>
      </c>
    </row>
    <row r="6" spans="1:10" ht="48" x14ac:dyDescent="0.2">
      <c r="A6" s="3">
        <v>13</v>
      </c>
      <c r="B6" s="3" t="s">
        <v>60</v>
      </c>
      <c r="C6" s="3" t="s">
        <v>61</v>
      </c>
      <c r="D6" s="3" t="s">
        <v>79</v>
      </c>
      <c r="E6" s="3" t="s">
        <v>80</v>
      </c>
      <c r="F6" s="3" t="s">
        <v>81</v>
      </c>
      <c r="G6" s="3" t="s">
        <v>82</v>
      </c>
      <c r="H6" s="3" t="s">
        <v>83</v>
      </c>
      <c r="I6" s="3" t="s">
        <v>33</v>
      </c>
      <c r="J6" s="3" t="s">
        <v>304</v>
      </c>
    </row>
    <row r="7" spans="1:10" ht="48" x14ac:dyDescent="0.2">
      <c r="A7" s="3">
        <v>14</v>
      </c>
      <c r="B7" s="3" t="s">
        <v>60</v>
      </c>
      <c r="C7" s="3" t="s">
        <v>61</v>
      </c>
      <c r="D7" s="3" t="s">
        <v>84</v>
      </c>
      <c r="E7" s="3" t="s">
        <v>85</v>
      </c>
      <c r="F7" s="3" t="s">
        <v>336</v>
      </c>
      <c r="G7" s="3" t="s">
        <v>86</v>
      </c>
      <c r="H7" s="3" t="s">
        <v>87</v>
      </c>
      <c r="I7" s="3" t="s">
        <v>33</v>
      </c>
      <c r="J7" s="3" t="s">
        <v>304</v>
      </c>
    </row>
    <row r="8" spans="1:10" ht="48" x14ac:dyDescent="0.2">
      <c r="A8" s="3">
        <v>15</v>
      </c>
      <c r="B8" s="3" t="s">
        <v>60</v>
      </c>
      <c r="C8" s="3" t="s">
        <v>61</v>
      </c>
      <c r="D8" s="3" t="s">
        <v>88</v>
      </c>
      <c r="E8" s="3" t="s">
        <v>89</v>
      </c>
      <c r="F8" s="3" t="s">
        <v>90</v>
      </c>
      <c r="G8" s="3" t="s">
        <v>91</v>
      </c>
      <c r="H8" s="3" t="s">
        <v>92</v>
      </c>
      <c r="I8" s="3" t="s">
        <v>33</v>
      </c>
      <c r="J8" s="3" t="s">
        <v>304</v>
      </c>
    </row>
    <row r="9" spans="1:10" ht="48" x14ac:dyDescent="0.2">
      <c r="A9" s="3">
        <v>16</v>
      </c>
      <c r="B9" s="3" t="s">
        <v>60</v>
      </c>
      <c r="C9" s="3" t="s">
        <v>61</v>
      </c>
      <c r="D9" s="3" t="s">
        <v>93</v>
      </c>
      <c r="E9" s="3" t="s">
        <v>94</v>
      </c>
      <c r="F9" s="3" t="s">
        <v>337</v>
      </c>
      <c r="G9" s="3" t="s">
        <v>95</v>
      </c>
      <c r="H9" s="3" t="s">
        <v>338</v>
      </c>
      <c r="I9" s="3" t="s">
        <v>96</v>
      </c>
      <c r="J9" s="3" t="s">
        <v>306</v>
      </c>
    </row>
    <row r="10" spans="1:10" ht="64" x14ac:dyDescent="0.2">
      <c r="A10" s="3">
        <v>17</v>
      </c>
      <c r="B10" s="3" t="s">
        <v>60</v>
      </c>
      <c r="C10" s="3" t="s">
        <v>61</v>
      </c>
      <c r="D10" s="3" t="s">
        <v>97</v>
      </c>
      <c r="E10" s="3" t="s">
        <v>98</v>
      </c>
      <c r="F10" s="3" t="s">
        <v>339</v>
      </c>
      <c r="G10" s="3" t="s">
        <v>99</v>
      </c>
      <c r="H10" s="3" t="s">
        <v>100</v>
      </c>
      <c r="I10" s="3" t="s">
        <v>340</v>
      </c>
      <c r="J10" s="3" t="s">
        <v>341</v>
      </c>
    </row>
  </sheetData>
  <autoFilter ref="A1:J10" xr:uid="{00000000-0009-0000-0000-000003000000}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5"/>
  <sheetViews>
    <sheetView workbookViewId="0">
      <pane ySplit="1" topLeftCell="A2" activePane="bottomLeft" state="frozen"/>
      <selection pane="bottomLeft" activeCell="F6" sqref="F6"/>
    </sheetView>
  </sheetViews>
  <sheetFormatPr baseColWidth="10" defaultColWidth="8.83203125" defaultRowHeight="15" x14ac:dyDescent="0.2"/>
  <cols>
    <col min="1" max="1" width="10" customWidth="1"/>
    <col min="2" max="2" width="6" customWidth="1"/>
    <col min="3" max="3" width="14" customWidth="1"/>
    <col min="4" max="4" width="8" customWidth="1"/>
    <col min="5" max="5" width="34" customWidth="1"/>
    <col min="6" max="6" width="55" customWidth="1"/>
    <col min="7" max="7" width="70" customWidth="1"/>
    <col min="8" max="8" width="55" customWidth="1"/>
    <col min="9" max="10" width="16" customWidth="1"/>
  </cols>
  <sheetData>
    <row r="1" spans="1:10" ht="28" customHeight="1" x14ac:dyDescent="0.2">
      <c r="A1" s="2" t="s">
        <v>5</v>
      </c>
      <c r="B1" s="2" t="s">
        <v>6</v>
      </c>
      <c r="C1" s="2" t="s">
        <v>7</v>
      </c>
      <c r="D1" s="2" t="s">
        <v>8</v>
      </c>
      <c r="E1" s="2" t="s">
        <v>9</v>
      </c>
      <c r="F1" s="2" t="s">
        <v>10</v>
      </c>
      <c r="G1" s="2" t="s">
        <v>11</v>
      </c>
      <c r="H1" s="2" t="s">
        <v>12</v>
      </c>
      <c r="I1" s="2" t="s">
        <v>13</v>
      </c>
      <c r="J1" s="2" t="s">
        <v>14</v>
      </c>
    </row>
    <row r="2" spans="1:10" ht="64" x14ac:dyDescent="0.2">
      <c r="A2" s="3">
        <v>18</v>
      </c>
      <c r="B2" s="3" t="s">
        <v>101</v>
      </c>
      <c r="C2" s="3" t="s">
        <v>102</v>
      </c>
      <c r="D2" s="3" t="s">
        <v>103</v>
      </c>
      <c r="E2" s="3" t="s">
        <v>104</v>
      </c>
      <c r="F2" s="3" t="s">
        <v>105</v>
      </c>
      <c r="G2" s="3" t="s">
        <v>106</v>
      </c>
      <c r="H2" s="3" t="s">
        <v>107</v>
      </c>
      <c r="I2" s="3" t="s">
        <v>22</v>
      </c>
      <c r="J2" s="3" t="s">
        <v>303</v>
      </c>
    </row>
    <row r="3" spans="1:10" ht="48" x14ac:dyDescent="0.2">
      <c r="A3" s="3">
        <v>19</v>
      </c>
      <c r="B3" s="3" t="s">
        <v>101</v>
      </c>
      <c r="C3" s="3" t="s">
        <v>102</v>
      </c>
      <c r="D3" s="3" t="s">
        <v>108</v>
      </c>
      <c r="E3" s="3" t="s">
        <v>109</v>
      </c>
      <c r="F3" s="3" t="s">
        <v>110</v>
      </c>
      <c r="G3" s="3" t="s">
        <v>111</v>
      </c>
      <c r="H3" s="3" t="s">
        <v>112</v>
      </c>
      <c r="I3" s="3" t="s">
        <v>22</v>
      </c>
      <c r="J3" s="3" t="s">
        <v>303</v>
      </c>
    </row>
    <row r="4" spans="1:10" ht="64" x14ac:dyDescent="0.2">
      <c r="A4" s="3">
        <v>20</v>
      </c>
      <c r="B4" s="3" t="s">
        <v>101</v>
      </c>
      <c r="C4" s="3" t="s">
        <v>102</v>
      </c>
      <c r="D4" s="3" t="s">
        <v>113</v>
      </c>
      <c r="E4" s="3" t="s">
        <v>114</v>
      </c>
      <c r="F4" s="3" t="s">
        <v>115</v>
      </c>
      <c r="G4" s="3" t="s">
        <v>116</v>
      </c>
      <c r="H4" s="3" t="s">
        <v>117</v>
      </c>
      <c r="I4" s="3" t="s">
        <v>22</v>
      </c>
      <c r="J4" s="3" t="s">
        <v>303</v>
      </c>
    </row>
    <row r="5" spans="1:10" ht="64" x14ac:dyDescent="0.2">
      <c r="A5" s="3">
        <v>21</v>
      </c>
      <c r="B5" s="3" t="s">
        <v>101</v>
      </c>
      <c r="C5" s="3" t="s">
        <v>102</v>
      </c>
      <c r="D5" s="3" t="s">
        <v>118</v>
      </c>
      <c r="E5" s="3" t="s">
        <v>119</v>
      </c>
      <c r="F5" s="3" t="s">
        <v>120</v>
      </c>
      <c r="G5" s="3" t="s">
        <v>121</v>
      </c>
      <c r="H5" s="3" t="s">
        <v>122</v>
      </c>
      <c r="I5" s="3" t="s">
        <v>22</v>
      </c>
      <c r="J5" s="3" t="s">
        <v>303</v>
      </c>
    </row>
    <row r="6" spans="1:10" ht="64" x14ac:dyDescent="0.2">
      <c r="A6" s="3">
        <v>22</v>
      </c>
      <c r="B6" s="3" t="s">
        <v>101</v>
      </c>
      <c r="C6" s="3" t="s">
        <v>102</v>
      </c>
      <c r="D6" s="3" t="s">
        <v>123</v>
      </c>
      <c r="E6" s="3" t="s">
        <v>124</v>
      </c>
      <c r="F6" s="3" t="s">
        <v>345</v>
      </c>
      <c r="G6" s="3" t="s">
        <v>125</v>
      </c>
      <c r="H6" s="3" t="s">
        <v>126</v>
      </c>
      <c r="I6" s="3" t="s">
        <v>22</v>
      </c>
      <c r="J6" s="3" t="s">
        <v>303</v>
      </c>
    </row>
    <row r="7" spans="1:10" ht="48" x14ac:dyDescent="0.2">
      <c r="A7" s="3">
        <v>23</v>
      </c>
      <c r="B7" s="3" t="s">
        <v>101</v>
      </c>
      <c r="C7" s="3" t="s">
        <v>102</v>
      </c>
      <c r="D7" s="3" t="s">
        <v>127</v>
      </c>
      <c r="E7" s="3" t="s">
        <v>128</v>
      </c>
      <c r="F7" s="3" t="s">
        <v>129</v>
      </c>
      <c r="G7" s="3" t="s">
        <v>130</v>
      </c>
      <c r="H7" s="3" t="s">
        <v>131</v>
      </c>
      <c r="I7" s="3" t="s">
        <v>22</v>
      </c>
      <c r="J7" s="3" t="s">
        <v>303</v>
      </c>
    </row>
    <row r="8" spans="1:10" ht="48" x14ac:dyDescent="0.2">
      <c r="A8" s="3">
        <v>24</v>
      </c>
      <c r="B8" s="3" t="s">
        <v>101</v>
      </c>
      <c r="C8" s="3" t="s">
        <v>102</v>
      </c>
      <c r="D8" s="3" t="s">
        <v>132</v>
      </c>
      <c r="E8" s="3" t="s">
        <v>133</v>
      </c>
      <c r="F8" s="3" t="s">
        <v>134</v>
      </c>
      <c r="G8" s="3" t="s">
        <v>135</v>
      </c>
      <c r="H8" s="3" t="s">
        <v>136</v>
      </c>
      <c r="I8" s="3" t="s">
        <v>22</v>
      </c>
      <c r="J8" s="3" t="s">
        <v>303</v>
      </c>
    </row>
    <row r="9" spans="1:10" ht="64" x14ac:dyDescent="0.2">
      <c r="A9" s="3">
        <v>25</v>
      </c>
      <c r="B9" s="3" t="s">
        <v>101</v>
      </c>
      <c r="C9" s="3" t="s">
        <v>102</v>
      </c>
      <c r="D9" s="3" t="s">
        <v>137</v>
      </c>
      <c r="E9" s="3" t="s">
        <v>138</v>
      </c>
      <c r="F9" s="3" t="s">
        <v>139</v>
      </c>
      <c r="G9" s="3" t="s">
        <v>140</v>
      </c>
      <c r="H9" s="3" t="s">
        <v>141</v>
      </c>
      <c r="I9" s="3" t="s">
        <v>33</v>
      </c>
      <c r="J9" s="3" t="s">
        <v>304</v>
      </c>
    </row>
    <row r="10" spans="1:10" ht="48" x14ac:dyDescent="0.2">
      <c r="A10" s="3">
        <v>26</v>
      </c>
      <c r="B10" s="3" t="s">
        <v>101</v>
      </c>
      <c r="C10" s="3" t="s">
        <v>102</v>
      </c>
      <c r="D10" s="3" t="s">
        <v>142</v>
      </c>
      <c r="E10" s="3" t="s">
        <v>143</v>
      </c>
      <c r="F10" s="3" t="s">
        <v>144</v>
      </c>
      <c r="G10" s="3" t="s">
        <v>145</v>
      </c>
      <c r="H10" s="3" t="s">
        <v>146</v>
      </c>
      <c r="I10" s="3" t="s">
        <v>33</v>
      </c>
      <c r="J10" s="3" t="s">
        <v>304</v>
      </c>
    </row>
    <row r="11" spans="1:10" ht="64" x14ac:dyDescent="0.2">
      <c r="A11" s="3">
        <v>27</v>
      </c>
      <c r="B11" s="3" t="s">
        <v>101</v>
      </c>
      <c r="C11" s="3" t="s">
        <v>102</v>
      </c>
      <c r="D11" s="3" t="s">
        <v>147</v>
      </c>
      <c r="E11" s="3" t="s">
        <v>148</v>
      </c>
      <c r="F11" s="3" t="s">
        <v>149</v>
      </c>
      <c r="G11" s="3" t="s">
        <v>150</v>
      </c>
      <c r="H11" s="3" t="s">
        <v>151</v>
      </c>
      <c r="I11" s="3" t="s">
        <v>33</v>
      </c>
      <c r="J11" s="3" t="s">
        <v>304</v>
      </c>
    </row>
    <row r="12" spans="1:10" ht="64" x14ac:dyDescent="0.2">
      <c r="A12" s="3">
        <v>28</v>
      </c>
      <c r="B12" s="3" t="s">
        <v>101</v>
      </c>
      <c r="C12" s="3" t="s">
        <v>102</v>
      </c>
      <c r="D12" s="3" t="s">
        <v>152</v>
      </c>
      <c r="E12" s="3" t="s">
        <v>153</v>
      </c>
      <c r="F12" s="3" t="s">
        <v>346</v>
      </c>
      <c r="G12" s="3" t="s">
        <v>154</v>
      </c>
      <c r="H12" s="3" t="s">
        <v>155</v>
      </c>
      <c r="I12" s="3" t="s">
        <v>33</v>
      </c>
      <c r="J12" s="3" t="s">
        <v>304</v>
      </c>
    </row>
    <row r="13" spans="1:10" ht="64" x14ac:dyDescent="0.2">
      <c r="A13" s="3">
        <v>29</v>
      </c>
      <c r="B13" s="3" t="s">
        <v>101</v>
      </c>
      <c r="C13" s="3" t="s">
        <v>102</v>
      </c>
      <c r="D13" s="3" t="s">
        <v>156</v>
      </c>
      <c r="E13" s="3" t="s">
        <v>157</v>
      </c>
      <c r="F13" s="3" t="s">
        <v>158</v>
      </c>
      <c r="G13" s="3" t="s">
        <v>159</v>
      </c>
      <c r="H13" s="3" t="s">
        <v>160</v>
      </c>
      <c r="I13" s="3" t="s">
        <v>49</v>
      </c>
      <c r="J13" s="3" t="s">
        <v>305</v>
      </c>
    </row>
    <row r="14" spans="1:10" ht="64" x14ac:dyDescent="0.2">
      <c r="A14" s="3">
        <v>30</v>
      </c>
      <c r="B14" s="3" t="s">
        <v>101</v>
      </c>
      <c r="C14" s="3" t="s">
        <v>102</v>
      </c>
      <c r="D14" s="3" t="s">
        <v>161</v>
      </c>
      <c r="E14" s="3" t="s">
        <v>162</v>
      </c>
      <c r="F14" s="3" t="s">
        <v>163</v>
      </c>
      <c r="G14" s="3" t="s">
        <v>164</v>
      </c>
      <c r="H14" s="3" t="s">
        <v>165</v>
      </c>
      <c r="I14" s="3" t="s">
        <v>49</v>
      </c>
      <c r="J14" s="3" t="s">
        <v>305</v>
      </c>
    </row>
    <row r="15" spans="1:10" ht="64" x14ac:dyDescent="0.2">
      <c r="A15" s="3">
        <v>31</v>
      </c>
      <c r="B15" s="3" t="s">
        <v>101</v>
      </c>
      <c r="C15" s="3" t="s">
        <v>102</v>
      </c>
      <c r="D15" s="3" t="s">
        <v>166</v>
      </c>
      <c r="E15" s="3" t="s">
        <v>167</v>
      </c>
      <c r="F15" s="3" t="s">
        <v>168</v>
      </c>
      <c r="G15" s="3" t="s">
        <v>169</v>
      </c>
      <c r="H15" s="3" t="s">
        <v>170</v>
      </c>
      <c r="I15" s="3" t="s">
        <v>340</v>
      </c>
      <c r="J15" s="3" t="s">
        <v>341</v>
      </c>
    </row>
  </sheetData>
  <autoFilter ref="A1:J15" xr:uid="{00000000-0009-0000-0000-000004000000}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15"/>
  <sheetViews>
    <sheetView workbookViewId="0">
      <pane ySplit="1" topLeftCell="A2" activePane="bottomLeft" state="frozen"/>
      <selection pane="bottomLeft" activeCell="G9" sqref="G9"/>
    </sheetView>
  </sheetViews>
  <sheetFormatPr baseColWidth="10" defaultColWidth="8.83203125" defaultRowHeight="15" x14ac:dyDescent="0.2"/>
  <cols>
    <col min="1" max="1" width="10" customWidth="1"/>
    <col min="2" max="2" width="6" customWidth="1"/>
    <col min="3" max="3" width="14" customWidth="1"/>
    <col min="4" max="4" width="8" customWidth="1"/>
    <col min="5" max="5" width="34" customWidth="1"/>
    <col min="6" max="6" width="55" customWidth="1"/>
    <col min="7" max="7" width="70" customWidth="1"/>
    <col min="8" max="8" width="55" customWidth="1"/>
    <col min="9" max="10" width="16" customWidth="1"/>
  </cols>
  <sheetData>
    <row r="1" spans="1:10" ht="28" customHeight="1" x14ac:dyDescent="0.2">
      <c r="A1" s="2" t="s">
        <v>5</v>
      </c>
      <c r="B1" s="2" t="s">
        <v>6</v>
      </c>
      <c r="C1" s="2" t="s">
        <v>7</v>
      </c>
      <c r="D1" s="2" t="s">
        <v>8</v>
      </c>
      <c r="E1" s="2" t="s">
        <v>9</v>
      </c>
      <c r="F1" s="2" t="s">
        <v>10</v>
      </c>
      <c r="G1" s="2" t="s">
        <v>11</v>
      </c>
      <c r="H1" s="2" t="s">
        <v>12</v>
      </c>
      <c r="I1" s="2" t="s">
        <v>13</v>
      </c>
      <c r="J1" s="2" t="s">
        <v>14</v>
      </c>
    </row>
    <row r="2" spans="1:10" ht="64" x14ac:dyDescent="0.2">
      <c r="A2" s="3">
        <v>32</v>
      </c>
      <c r="B2" s="3" t="s">
        <v>171</v>
      </c>
      <c r="C2" s="3" t="s">
        <v>172</v>
      </c>
      <c r="D2" s="3" t="s">
        <v>173</v>
      </c>
      <c r="E2" s="3" t="s">
        <v>174</v>
      </c>
      <c r="F2" s="3" t="s">
        <v>175</v>
      </c>
      <c r="G2" s="3" t="s">
        <v>176</v>
      </c>
      <c r="H2" s="3" t="s">
        <v>177</v>
      </c>
      <c r="I2" s="3" t="s">
        <v>96</v>
      </c>
      <c r="J2" s="3" t="s">
        <v>306</v>
      </c>
    </row>
    <row r="3" spans="1:10" ht="64" x14ac:dyDescent="0.2">
      <c r="A3" s="3">
        <v>33</v>
      </c>
      <c r="B3" s="3" t="s">
        <v>171</v>
      </c>
      <c r="C3" s="3" t="s">
        <v>172</v>
      </c>
      <c r="D3" s="3" t="s">
        <v>178</v>
      </c>
      <c r="E3" s="3" t="s">
        <v>179</v>
      </c>
      <c r="F3" s="3" t="s">
        <v>180</v>
      </c>
      <c r="G3" s="3" t="s">
        <v>181</v>
      </c>
      <c r="H3" s="3" t="s">
        <v>182</v>
      </c>
      <c r="I3" s="3" t="s">
        <v>96</v>
      </c>
      <c r="J3" s="3" t="s">
        <v>306</v>
      </c>
    </row>
    <row r="4" spans="1:10" ht="48" x14ac:dyDescent="0.2">
      <c r="A4" s="3">
        <v>34</v>
      </c>
      <c r="B4" s="3" t="s">
        <v>171</v>
      </c>
      <c r="C4" s="3" t="s">
        <v>172</v>
      </c>
      <c r="D4" s="3" t="s">
        <v>183</v>
      </c>
      <c r="E4" s="3" t="s">
        <v>184</v>
      </c>
      <c r="F4" s="3" t="s">
        <v>185</v>
      </c>
      <c r="G4" s="3" t="s">
        <v>186</v>
      </c>
      <c r="H4" s="3" t="s">
        <v>187</v>
      </c>
      <c r="I4" s="3" t="s">
        <v>96</v>
      </c>
      <c r="J4" s="3" t="s">
        <v>306</v>
      </c>
    </row>
    <row r="5" spans="1:10" ht="64" x14ac:dyDescent="0.2">
      <c r="A5" s="3">
        <v>35</v>
      </c>
      <c r="B5" s="3" t="s">
        <v>171</v>
      </c>
      <c r="C5" s="3" t="s">
        <v>172</v>
      </c>
      <c r="D5" s="3" t="s">
        <v>188</v>
      </c>
      <c r="E5" s="3" t="s">
        <v>189</v>
      </c>
      <c r="F5" s="3" t="s">
        <v>190</v>
      </c>
      <c r="G5" s="3" t="s">
        <v>191</v>
      </c>
      <c r="H5" s="3" t="s">
        <v>192</v>
      </c>
      <c r="I5" s="3" t="s">
        <v>96</v>
      </c>
      <c r="J5" s="3" t="s">
        <v>306</v>
      </c>
    </row>
    <row r="6" spans="1:10" ht="48" x14ac:dyDescent="0.2">
      <c r="A6" s="3">
        <v>36</v>
      </c>
      <c r="B6" s="3" t="s">
        <v>171</v>
      </c>
      <c r="C6" s="3" t="s">
        <v>172</v>
      </c>
      <c r="D6" s="3" t="s">
        <v>193</v>
      </c>
      <c r="E6" s="3" t="s">
        <v>194</v>
      </c>
      <c r="F6" s="3" t="s">
        <v>195</v>
      </c>
      <c r="G6" s="3" t="s">
        <v>196</v>
      </c>
      <c r="H6" s="3" t="s">
        <v>197</v>
      </c>
      <c r="I6" s="3" t="s">
        <v>96</v>
      </c>
      <c r="J6" s="3" t="s">
        <v>306</v>
      </c>
    </row>
    <row r="7" spans="1:10" ht="48" x14ac:dyDescent="0.2">
      <c r="A7" s="3">
        <v>37</v>
      </c>
      <c r="B7" s="3" t="s">
        <v>171</v>
      </c>
      <c r="C7" s="3" t="s">
        <v>172</v>
      </c>
      <c r="D7" s="3" t="s">
        <v>198</v>
      </c>
      <c r="E7" s="3" t="s">
        <v>199</v>
      </c>
      <c r="F7" s="3" t="s">
        <v>200</v>
      </c>
      <c r="G7" s="3" t="s">
        <v>201</v>
      </c>
      <c r="H7" s="3" t="s">
        <v>202</v>
      </c>
      <c r="I7" s="3" t="s">
        <v>96</v>
      </c>
      <c r="J7" s="3" t="s">
        <v>306</v>
      </c>
    </row>
    <row r="8" spans="1:10" ht="48" x14ac:dyDescent="0.2">
      <c r="A8" s="3">
        <v>38</v>
      </c>
      <c r="B8" s="3" t="s">
        <v>171</v>
      </c>
      <c r="C8" s="3" t="s">
        <v>172</v>
      </c>
      <c r="D8" s="3" t="s">
        <v>203</v>
      </c>
      <c r="E8" s="3" t="s">
        <v>204</v>
      </c>
      <c r="F8" s="3" t="s">
        <v>205</v>
      </c>
      <c r="G8" s="3" t="s">
        <v>206</v>
      </c>
      <c r="H8" s="3" t="s">
        <v>207</v>
      </c>
      <c r="I8" s="3" t="s">
        <v>96</v>
      </c>
      <c r="J8" s="3" t="s">
        <v>306</v>
      </c>
    </row>
    <row r="9" spans="1:10" ht="48" x14ac:dyDescent="0.2">
      <c r="A9" s="3">
        <v>39</v>
      </c>
      <c r="B9" s="3" t="s">
        <v>171</v>
      </c>
      <c r="C9" s="3" t="s">
        <v>172</v>
      </c>
      <c r="D9" s="3" t="s">
        <v>208</v>
      </c>
      <c r="E9" s="3" t="s">
        <v>209</v>
      </c>
      <c r="F9" s="3" t="s">
        <v>210</v>
      </c>
      <c r="G9" s="3" t="s">
        <v>347</v>
      </c>
      <c r="H9" s="3" t="s">
        <v>211</v>
      </c>
      <c r="I9" s="3" t="s">
        <v>22</v>
      </c>
      <c r="J9" s="3" t="s">
        <v>303</v>
      </c>
    </row>
    <row r="10" spans="1:10" ht="48" x14ac:dyDescent="0.2">
      <c r="A10" s="3">
        <v>40</v>
      </c>
      <c r="B10" s="3" t="s">
        <v>171</v>
      </c>
      <c r="C10" s="3" t="s">
        <v>172</v>
      </c>
      <c r="D10" s="3" t="s">
        <v>212</v>
      </c>
      <c r="E10" s="3" t="s">
        <v>213</v>
      </c>
      <c r="F10" s="3" t="s">
        <v>214</v>
      </c>
      <c r="G10" s="3" t="s">
        <v>215</v>
      </c>
      <c r="H10" s="3" t="s">
        <v>216</v>
      </c>
      <c r="I10" s="3" t="s">
        <v>33</v>
      </c>
      <c r="J10" s="3" t="s">
        <v>304</v>
      </c>
    </row>
    <row r="11" spans="1:10" ht="64" x14ac:dyDescent="0.2">
      <c r="A11" s="3">
        <v>41</v>
      </c>
      <c r="B11" s="3" t="s">
        <v>171</v>
      </c>
      <c r="C11" s="3" t="s">
        <v>172</v>
      </c>
      <c r="D11" s="3" t="s">
        <v>217</v>
      </c>
      <c r="E11" s="3" t="s">
        <v>218</v>
      </c>
      <c r="F11" s="3" t="s">
        <v>219</v>
      </c>
      <c r="G11" s="3" t="s">
        <v>220</v>
      </c>
      <c r="H11" s="3" t="s">
        <v>221</v>
      </c>
      <c r="I11" s="3" t="s">
        <v>49</v>
      </c>
      <c r="J11" s="3" t="s">
        <v>305</v>
      </c>
    </row>
    <row r="12" spans="1:10" ht="64" x14ac:dyDescent="0.2">
      <c r="A12" s="3">
        <v>42</v>
      </c>
      <c r="B12" s="3" t="s">
        <v>171</v>
      </c>
      <c r="C12" s="3" t="s">
        <v>172</v>
      </c>
      <c r="D12" s="3" t="s">
        <v>222</v>
      </c>
      <c r="E12" s="3" t="s">
        <v>223</v>
      </c>
      <c r="F12" s="3" t="s">
        <v>224</v>
      </c>
      <c r="G12" s="3" t="s">
        <v>225</v>
      </c>
      <c r="H12" s="3" t="s">
        <v>226</v>
      </c>
      <c r="I12" s="3" t="s">
        <v>49</v>
      </c>
      <c r="J12" s="3" t="s">
        <v>305</v>
      </c>
    </row>
    <row r="13" spans="1:10" ht="64" x14ac:dyDescent="0.2">
      <c r="A13" s="3">
        <v>43</v>
      </c>
      <c r="B13" s="3" t="s">
        <v>171</v>
      </c>
      <c r="C13" s="3" t="s">
        <v>172</v>
      </c>
      <c r="D13" s="3" t="s">
        <v>227</v>
      </c>
      <c r="E13" s="3" t="s">
        <v>228</v>
      </c>
      <c r="F13" s="3" t="s">
        <v>229</v>
      </c>
      <c r="G13" s="3" t="s">
        <v>230</v>
      </c>
      <c r="H13" s="3" t="s">
        <v>231</v>
      </c>
      <c r="I13" s="3" t="s">
        <v>340</v>
      </c>
      <c r="J13" s="3" t="s">
        <v>341</v>
      </c>
    </row>
    <row r="14" spans="1:10" ht="64" x14ac:dyDescent="0.2">
      <c r="A14" s="3">
        <v>44</v>
      </c>
      <c r="B14" s="3" t="s">
        <v>171</v>
      </c>
      <c r="C14" s="3" t="s">
        <v>172</v>
      </c>
      <c r="D14" s="3" t="s">
        <v>232</v>
      </c>
      <c r="E14" s="3" t="s">
        <v>233</v>
      </c>
      <c r="F14" s="3" t="s">
        <v>234</v>
      </c>
      <c r="G14" s="3" t="s">
        <v>235</v>
      </c>
      <c r="H14" s="3" t="s">
        <v>236</v>
      </c>
      <c r="I14" s="3" t="s">
        <v>340</v>
      </c>
      <c r="J14" s="3" t="s">
        <v>341</v>
      </c>
    </row>
    <row r="15" spans="1:10" ht="64" x14ac:dyDescent="0.2">
      <c r="A15" s="3">
        <v>45</v>
      </c>
      <c r="B15" s="3" t="s">
        <v>171</v>
      </c>
      <c r="C15" s="3" t="s">
        <v>172</v>
      </c>
      <c r="D15" s="3" t="s">
        <v>237</v>
      </c>
      <c r="E15" s="3" t="s">
        <v>238</v>
      </c>
      <c r="F15" s="3" t="s">
        <v>239</v>
      </c>
      <c r="G15" s="3" t="s">
        <v>240</v>
      </c>
      <c r="H15" s="3" t="s">
        <v>241</v>
      </c>
      <c r="I15" s="3" t="s">
        <v>340</v>
      </c>
      <c r="J15" s="3" t="s">
        <v>341</v>
      </c>
    </row>
  </sheetData>
  <autoFilter ref="A1:J15" xr:uid="{00000000-0009-0000-0000-000005000000}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13"/>
  <sheetViews>
    <sheetView workbookViewId="0">
      <pane ySplit="1" topLeftCell="A2" activePane="bottomLeft" state="frozen"/>
      <selection pane="bottomLeft" activeCell="F4" sqref="F4"/>
    </sheetView>
  </sheetViews>
  <sheetFormatPr baseColWidth="10" defaultColWidth="8.83203125" defaultRowHeight="15" x14ac:dyDescent="0.2"/>
  <cols>
    <col min="1" max="1" width="10" customWidth="1"/>
    <col min="2" max="2" width="6" customWidth="1"/>
    <col min="3" max="3" width="14" customWidth="1"/>
    <col min="4" max="4" width="8" customWidth="1"/>
    <col min="5" max="5" width="34" customWidth="1"/>
    <col min="6" max="6" width="55" customWidth="1"/>
    <col min="7" max="7" width="70" customWidth="1"/>
    <col min="8" max="8" width="55" customWidth="1"/>
    <col min="9" max="10" width="16" customWidth="1"/>
  </cols>
  <sheetData>
    <row r="1" spans="1:10" ht="28" customHeight="1" x14ac:dyDescent="0.2">
      <c r="A1" s="2" t="s">
        <v>5</v>
      </c>
      <c r="B1" s="2" t="s">
        <v>6</v>
      </c>
      <c r="C1" s="2" t="s">
        <v>7</v>
      </c>
      <c r="D1" s="2" t="s">
        <v>8</v>
      </c>
      <c r="E1" s="2" t="s">
        <v>9</v>
      </c>
      <c r="F1" s="2" t="s">
        <v>10</v>
      </c>
      <c r="G1" s="2" t="s">
        <v>11</v>
      </c>
      <c r="H1" s="2" t="s">
        <v>12</v>
      </c>
      <c r="I1" s="2" t="s">
        <v>13</v>
      </c>
      <c r="J1" s="2" t="s">
        <v>14</v>
      </c>
    </row>
    <row r="2" spans="1:10" ht="48" x14ac:dyDescent="0.2">
      <c r="A2" s="3">
        <v>46</v>
      </c>
      <c r="B2" s="3" t="s">
        <v>242</v>
      </c>
      <c r="C2" s="3" t="s">
        <v>243</v>
      </c>
      <c r="D2" s="3" t="s">
        <v>244</v>
      </c>
      <c r="E2" s="3" t="s">
        <v>245</v>
      </c>
      <c r="F2" s="3" t="s">
        <v>246</v>
      </c>
      <c r="G2" s="3" t="s">
        <v>247</v>
      </c>
      <c r="H2" s="3" t="s">
        <v>248</v>
      </c>
      <c r="I2" s="3" t="s">
        <v>96</v>
      </c>
      <c r="J2" s="3" t="s">
        <v>306</v>
      </c>
    </row>
    <row r="3" spans="1:10" ht="48" x14ac:dyDescent="0.2">
      <c r="A3" s="3">
        <v>47</v>
      </c>
      <c r="B3" s="3" t="s">
        <v>242</v>
      </c>
      <c r="C3" s="3" t="s">
        <v>243</v>
      </c>
      <c r="D3" s="3" t="s">
        <v>249</v>
      </c>
      <c r="E3" s="3" t="s">
        <v>250</v>
      </c>
      <c r="F3" s="3" t="s">
        <v>251</v>
      </c>
      <c r="G3" s="3" t="s">
        <v>252</v>
      </c>
      <c r="H3" s="3" t="s">
        <v>253</v>
      </c>
      <c r="I3" s="3" t="s">
        <v>96</v>
      </c>
      <c r="J3" s="3" t="s">
        <v>306</v>
      </c>
    </row>
    <row r="4" spans="1:10" ht="64" x14ac:dyDescent="0.2">
      <c r="A4" s="3">
        <v>48</v>
      </c>
      <c r="B4" s="3" t="s">
        <v>242</v>
      </c>
      <c r="C4" s="3" t="s">
        <v>243</v>
      </c>
      <c r="D4" s="3" t="s">
        <v>254</v>
      </c>
      <c r="E4" s="3" t="s">
        <v>255</v>
      </c>
      <c r="F4" s="3" t="s">
        <v>348</v>
      </c>
      <c r="G4" s="3" t="s">
        <v>256</v>
      </c>
      <c r="H4" s="3" t="s">
        <v>257</v>
      </c>
      <c r="I4" s="3" t="s">
        <v>96</v>
      </c>
      <c r="J4" s="3" t="s">
        <v>306</v>
      </c>
    </row>
    <row r="5" spans="1:10" ht="48" x14ac:dyDescent="0.2">
      <c r="A5" s="3">
        <v>49</v>
      </c>
      <c r="B5" s="3" t="s">
        <v>242</v>
      </c>
      <c r="C5" s="3" t="s">
        <v>243</v>
      </c>
      <c r="D5" s="3" t="s">
        <v>258</v>
      </c>
      <c r="E5" s="3" t="s">
        <v>259</v>
      </c>
      <c r="F5" s="3" t="s">
        <v>260</v>
      </c>
      <c r="G5" s="3" t="s">
        <v>261</v>
      </c>
      <c r="H5" s="3" t="s">
        <v>262</v>
      </c>
      <c r="I5" s="3" t="s">
        <v>96</v>
      </c>
      <c r="J5" s="3" t="s">
        <v>306</v>
      </c>
    </row>
    <row r="6" spans="1:10" ht="64" x14ac:dyDescent="0.2">
      <c r="A6" s="3">
        <v>50</v>
      </c>
      <c r="B6" s="3" t="s">
        <v>242</v>
      </c>
      <c r="C6" s="3" t="s">
        <v>243</v>
      </c>
      <c r="D6" s="3" t="s">
        <v>263</v>
      </c>
      <c r="E6" s="3" t="s">
        <v>264</v>
      </c>
      <c r="F6" s="3" t="s">
        <v>265</v>
      </c>
      <c r="G6" s="3" t="s">
        <v>266</v>
      </c>
      <c r="H6" s="3" t="s">
        <v>267</v>
      </c>
      <c r="I6" s="3" t="s">
        <v>96</v>
      </c>
      <c r="J6" s="3" t="s">
        <v>306</v>
      </c>
    </row>
    <row r="7" spans="1:10" ht="64" x14ac:dyDescent="0.2">
      <c r="A7" s="3">
        <v>51</v>
      </c>
      <c r="B7" s="3" t="s">
        <v>242</v>
      </c>
      <c r="C7" s="3" t="s">
        <v>243</v>
      </c>
      <c r="D7" s="3" t="s">
        <v>268</v>
      </c>
      <c r="E7" s="3" t="s">
        <v>269</v>
      </c>
      <c r="F7" s="3" t="s">
        <v>270</v>
      </c>
      <c r="G7" s="3" t="s">
        <v>271</v>
      </c>
      <c r="H7" s="3" t="s">
        <v>272</v>
      </c>
      <c r="I7" s="3" t="s">
        <v>96</v>
      </c>
      <c r="J7" s="3" t="s">
        <v>306</v>
      </c>
    </row>
    <row r="8" spans="1:10" ht="64" x14ac:dyDescent="0.2">
      <c r="A8" s="3">
        <v>52</v>
      </c>
      <c r="B8" s="3" t="s">
        <v>242</v>
      </c>
      <c r="C8" s="3" t="s">
        <v>243</v>
      </c>
      <c r="D8" s="3" t="s">
        <v>273</v>
      </c>
      <c r="E8" s="3" t="s">
        <v>274</v>
      </c>
      <c r="F8" s="3" t="s">
        <v>275</v>
      </c>
      <c r="G8" s="3" t="s">
        <v>276</v>
      </c>
      <c r="H8" s="3" t="s">
        <v>277</v>
      </c>
      <c r="I8" s="3" t="s">
        <v>340</v>
      </c>
      <c r="J8" s="3" t="s">
        <v>341</v>
      </c>
    </row>
    <row r="9" spans="1:10" ht="64" x14ac:dyDescent="0.2">
      <c r="A9" s="3">
        <v>53</v>
      </c>
      <c r="B9" s="3" t="s">
        <v>242</v>
      </c>
      <c r="C9" s="3" t="s">
        <v>243</v>
      </c>
      <c r="D9" s="3" t="s">
        <v>278</v>
      </c>
      <c r="E9" s="3" t="s">
        <v>279</v>
      </c>
      <c r="F9" s="3" t="s">
        <v>280</v>
      </c>
      <c r="G9" s="3" t="s">
        <v>281</v>
      </c>
      <c r="H9" s="3" t="s">
        <v>282</v>
      </c>
      <c r="I9" s="3" t="s">
        <v>340</v>
      </c>
      <c r="J9" s="3" t="s">
        <v>341</v>
      </c>
    </row>
    <row r="10" spans="1:10" ht="64" x14ac:dyDescent="0.2">
      <c r="A10" s="3">
        <v>54</v>
      </c>
      <c r="B10" s="3" t="s">
        <v>242</v>
      </c>
      <c r="C10" s="3" t="s">
        <v>243</v>
      </c>
      <c r="D10" s="3" t="s">
        <v>283</v>
      </c>
      <c r="E10" s="3" t="s">
        <v>284</v>
      </c>
      <c r="F10" s="3" t="s">
        <v>285</v>
      </c>
      <c r="G10" s="3" t="s">
        <v>286</v>
      </c>
      <c r="H10" s="3" t="s">
        <v>287</v>
      </c>
      <c r="I10" s="3" t="s">
        <v>340</v>
      </c>
      <c r="J10" s="3" t="s">
        <v>341</v>
      </c>
    </row>
    <row r="11" spans="1:10" ht="64" x14ac:dyDescent="0.2">
      <c r="A11" s="3">
        <v>55</v>
      </c>
      <c r="B11" s="3" t="s">
        <v>242</v>
      </c>
      <c r="C11" s="3" t="s">
        <v>243</v>
      </c>
      <c r="D11" s="3" t="s">
        <v>288</v>
      </c>
      <c r="E11" s="3" t="s">
        <v>289</v>
      </c>
      <c r="F11" s="3" t="s">
        <v>290</v>
      </c>
      <c r="G11" s="3" t="s">
        <v>291</v>
      </c>
      <c r="H11" s="3" t="s">
        <v>292</v>
      </c>
      <c r="I11" s="3" t="s">
        <v>340</v>
      </c>
      <c r="J11" s="3" t="s">
        <v>341</v>
      </c>
    </row>
    <row r="12" spans="1:10" ht="64" x14ac:dyDescent="0.2">
      <c r="A12" s="3">
        <v>56</v>
      </c>
      <c r="B12" s="3" t="s">
        <v>242</v>
      </c>
      <c r="C12" s="3" t="s">
        <v>243</v>
      </c>
      <c r="D12" s="3" t="s">
        <v>293</v>
      </c>
      <c r="E12" s="3" t="s">
        <v>294</v>
      </c>
      <c r="F12" s="3" t="s">
        <v>295</v>
      </c>
      <c r="G12" s="3" t="s">
        <v>296</v>
      </c>
      <c r="H12" s="3" t="s">
        <v>297</v>
      </c>
      <c r="I12" s="3" t="s">
        <v>340</v>
      </c>
      <c r="J12" s="3" t="s">
        <v>341</v>
      </c>
    </row>
    <row r="13" spans="1:10" ht="64" x14ac:dyDescent="0.2">
      <c r="A13" s="3">
        <v>57</v>
      </c>
      <c r="B13" s="3" t="s">
        <v>242</v>
      </c>
      <c r="C13" s="3" t="s">
        <v>243</v>
      </c>
      <c r="D13" s="3" t="s">
        <v>298</v>
      </c>
      <c r="E13" s="3" t="s">
        <v>299</v>
      </c>
      <c r="F13" s="3" t="s">
        <v>300</v>
      </c>
      <c r="G13" s="3" t="s">
        <v>301</v>
      </c>
      <c r="H13" s="3" t="s">
        <v>302</v>
      </c>
      <c r="I13" s="3" t="s">
        <v>340</v>
      </c>
      <c r="J13" s="3" t="s">
        <v>341</v>
      </c>
    </row>
  </sheetData>
  <autoFilter ref="A1:J13" xr:uid="{00000000-0009-0000-0000-000006000000}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6"/>
  <sheetViews>
    <sheetView tabSelected="1" workbookViewId="0">
      <pane ySplit="4" topLeftCell="A5" activePane="bottomLeft" state="frozen"/>
      <selection pane="bottomLeft" activeCell="E6" sqref="E6"/>
    </sheetView>
  </sheetViews>
  <sheetFormatPr baseColWidth="10" defaultColWidth="8.83203125" defaultRowHeight="15" x14ac:dyDescent="0.2"/>
  <cols>
    <col min="1" max="1" width="18" customWidth="1"/>
    <col min="2" max="2" width="22" customWidth="1"/>
    <col min="3" max="3" width="90" customWidth="1"/>
    <col min="4" max="4" width="18" customWidth="1"/>
    <col min="5" max="5" width="60" customWidth="1"/>
  </cols>
  <sheetData>
    <row r="1" spans="1:5" x14ac:dyDescent="0.2">
      <c r="A1" s="8" t="s">
        <v>342</v>
      </c>
      <c r="B1" s="7"/>
      <c r="C1" s="7"/>
      <c r="D1" s="7"/>
      <c r="E1" s="7"/>
    </row>
    <row r="3" spans="1:5" ht="16" x14ac:dyDescent="0.2">
      <c r="A3" s="4" t="s">
        <v>307</v>
      </c>
    </row>
    <row r="4" spans="1:5" ht="16" x14ac:dyDescent="0.2">
      <c r="A4" s="5" t="s">
        <v>6</v>
      </c>
      <c r="B4" s="5" t="s">
        <v>7</v>
      </c>
      <c r="C4" s="5" t="s">
        <v>308</v>
      </c>
      <c r="D4" s="5" t="s">
        <v>309</v>
      </c>
      <c r="E4" s="5" t="s">
        <v>310</v>
      </c>
    </row>
    <row r="5" spans="1:5" ht="16" x14ac:dyDescent="0.2">
      <c r="A5" s="3" t="s">
        <v>15</v>
      </c>
      <c r="B5" s="3" t="s">
        <v>16</v>
      </c>
      <c r="C5" s="3">
        <f>COUNTIF('All Problems'!$B:$B,"T1")</f>
        <v>8</v>
      </c>
      <c r="D5" s="3" t="s">
        <v>311</v>
      </c>
      <c r="E5" s="3" t="s">
        <v>312</v>
      </c>
    </row>
    <row r="6" spans="1:5" ht="16" x14ac:dyDescent="0.2">
      <c r="A6" s="3" t="s">
        <v>60</v>
      </c>
      <c r="B6" s="3" t="s">
        <v>61</v>
      </c>
      <c r="C6" s="3">
        <f>COUNTIF('All Problems'!$B:$B,"T2")</f>
        <v>9</v>
      </c>
      <c r="D6" s="3" t="s">
        <v>313</v>
      </c>
      <c r="E6" s="3" t="s">
        <v>349</v>
      </c>
    </row>
    <row r="7" spans="1:5" ht="16" x14ac:dyDescent="0.2">
      <c r="A7" s="3" t="s">
        <v>101</v>
      </c>
      <c r="B7" s="3" t="s">
        <v>102</v>
      </c>
      <c r="C7" s="3">
        <f>COUNTIF('All Problems'!$B:$B,"T3")</f>
        <v>14</v>
      </c>
      <c r="D7" s="3" t="s">
        <v>314</v>
      </c>
      <c r="E7" s="3" t="s">
        <v>315</v>
      </c>
    </row>
    <row r="8" spans="1:5" ht="16" x14ac:dyDescent="0.2">
      <c r="A8" s="3" t="s">
        <v>171</v>
      </c>
      <c r="B8" s="3" t="s">
        <v>172</v>
      </c>
      <c r="C8" s="3">
        <f>COUNTIF('All Problems'!$B:$B,"T4")</f>
        <v>14</v>
      </c>
      <c r="D8" s="3" t="s">
        <v>316</v>
      </c>
      <c r="E8" s="3" t="s">
        <v>317</v>
      </c>
    </row>
    <row r="9" spans="1:5" ht="16" x14ac:dyDescent="0.2">
      <c r="A9" s="3" t="s">
        <v>242</v>
      </c>
      <c r="B9" s="3" t="s">
        <v>243</v>
      </c>
      <c r="C9" s="3">
        <f>COUNTIF('All Problems'!$B:$B,"T5")</f>
        <v>12</v>
      </c>
      <c r="D9" s="3" t="s">
        <v>318</v>
      </c>
      <c r="E9" s="3" t="s">
        <v>319</v>
      </c>
    </row>
    <row r="10" spans="1:5" ht="16" x14ac:dyDescent="0.2">
      <c r="A10" s="6" t="s">
        <v>320</v>
      </c>
      <c r="B10" s="3"/>
      <c r="C10" s="6">
        <f>SUM(C5:C9)</f>
        <v>57</v>
      </c>
      <c r="D10" s="3"/>
      <c r="E10" s="3"/>
    </row>
    <row r="12" spans="1:5" ht="32" x14ac:dyDescent="0.2">
      <c r="A12" s="4" t="s">
        <v>321</v>
      </c>
    </row>
    <row r="13" spans="1:5" ht="16" x14ac:dyDescent="0.2">
      <c r="A13" s="5" t="s">
        <v>14</v>
      </c>
      <c r="B13" s="5" t="s">
        <v>308</v>
      </c>
    </row>
    <row r="14" spans="1:5" ht="16" x14ac:dyDescent="0.2">
      <c r="A14" s="3" t="s">
        <v>303</v>
      </c>
      <c r="B14" s="3">
        <f>COUNTIF('All Problems'!$J:$J,"Attendee")</f>
        <v>15</v>
      </c>
    </row>
    <row r="15" spans="1:5" ht="16" x14ac:dyDescent="0.2">
      <c r="A15" s="3" t="s">
        <v>304</v>
      </c>
      <c r="B15" s="3">
        <f>COUNTIF('All Problems'!$J:$J,"Host")</f>
        <v>11</v>
      </c>
    </row>
    <row r="16" spans="1:5" ht="16" x14ac:dyDescent="0.2">
      <c r="A16" s="3" t="s">
        <v>306</v>
      </c>
      <c r="B16" s="3">
        <f>COUNTIF('All Problems'!$J:$J,"Platform")</f>
        <v>14</v>
      </c>
    </row>
    <row r="17" spans="1:3" ht="16" x14ac:dyDescent="0.2">
      <c r="A17" s="3" t="s">
        <v>305</v>
      </c>
      <c r="B17" s="3">
        <f>COUNTIF('All Problems'!$J:$J,"New")</f>
        <v>5</v>
      </c>
    </row>
    <row r="18" spans="1:3" ht="16" x14ac:dyDescent="0.2">
      <c r="A18" s="3" t="s">
        <v>341</v>
      </c>
      <c r="B18" s="3">
        <f>COUNTIF('All Problems'!$J:$J,"VIN-Specific")</f>
        <v>12</v>
      </c>
    </row>
    <row r="19" spans="1:3" ht="16" x14ac:dyDescent="0.2">
      <c r="A19" s="6" t="s">
        <v>320</v>
      </c>
      <c r="B19" s="6">
        <f>SUM(B14:B18)</f>
        <v>57</v>
      </c>
    </row>
    <row r="21" spans="1:3" ht="32" x14ac:dyDescent="0.2">
      <c r="A21" s="4" t="s">
        <v>322</v>
      </c>
    </row>
    <row r="22" spans="1:3" ht="16" x14ac:dyDescent="0.2">
      <c r="A22" s="5" t="s">
        <v>323</v>
      </c>
      <c r="B22" s="5" t="s">
        <v>324</v>
      </c>
      <c r="C22" s="5" t="s">
        <v>325</v>
      </c>
    </row>
    <row r="23" spans="1:3" ht="16" x14ac:dyDescent="0.2">
      <c r="A23" s="3">
        <v>1</v>
      </c>
      <c r="B23" s="3" t="s">
        <v>326</v>
      </c>
      <c r="C23" s="3" t="s">
        <v>327</v>
      </c>
    </row>
    <row r="24" spans="1:3" ht="16" x14ac:dyDescent="0.2">
      <c r="A24" s="3">
        <v>2</v>
      </c>
      <c r="B24" s="3" t="s">
        <v>328</v>
      </c>
      <c r="C24" s="3" t="s">
        <v>350</v>
      </c>
    </row>
    <row r="25" spans="1:3" ht="16" x14ac:dyDescent="0.2">
      <c r="A25" s="3">
        <v>3</v>
      </c>
      <c r="B25" s="3" t="s">
        <v>329</v>
      </c>
      <c r="C25" s="3" t="s">
        <v>330</v>
      </c>
    </row>
    <row r="26" spans="1:3" ht="16" x14ac:dyDescent="0.2">
      <c r="A26" s="3">
        <v>4</v>
      </c>
      <c r="B26" s="3" t="s">
        <v>331</v>
      </c>
      <c r="C26" s="3" t="s">
        <v>332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Info</vt:lpstr>
      <vt:lpstr>All Problems</vt:lpstr>
      <vt:lpstr>T1 Quick Wins</vt:lpstr>
      <vt:lpstr>T2 Moderate</vt:lpstr>
      <vt:lpstr>T3 Hard</vt:lpstr>
      <vt:lpstr>T4 Very Hard</vt:lpstr>
      <vt:lpstr>T5 Fundamental Tensions</vt:lpstr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Sina Oshaghi</cp:lastModifiedBy>
  <dcterms:created xsi:type="dcterms:W3CDTF">2026-02-11T13:40:17Z</dcterms:created>
  <dcterms:modified xsi:type="dcterms:W3CDTF">2026-02-11T13:45:56Z</dcterms:modified>
</cp:coreProperties>
</file>